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 activeTab="1"/>
  </bookViews>
  <sheets>
    <sheet name="1 неделя" sheetId="1" r:id="rId1"/>
    <sheet name="2 неделя" sheetId="3" r:id="rId2"/>
  </sheets>
  <calcPr calcId="125725"/>
</workbook>
</file>

<file path=xl/calcChain.xml><?xml version="1.0" encoding="utf-8"?>
<calcChain xmlns="http://schemas.openxmlformats.org/spreadsheetml/2006/main">
  <c r="H152" i="3"/>
  <c r="H151"/>
  <c r="H150"/>
  <c r="H149"/>
  <c r="H148"/>
  <c r="H147"/>
  <c r="H156"/>
  <c r="H155"/>
  <c r="H154"/>
  <c r="H153"/>
  <c r="H126"/>
  <c r="H125"/>
  <c r="H124"/>
  <c r="H123"/>
  <c r="H122"/>
  <c r="H121"/>
  <c r="H120"/>
  <c r="H90"/>
  <c r="H89"/>
  <c r="H88"/>
  <c r="H87"/>
  <c r="H53"/>
  <c r="H52"/>
  <c r="H51"/>
  <c r="H50"/>
  <c r="H49"/>
  <c r="H48"/>
  <c r="H47"/>
  <c r="H147" i="1"/>
  <c r="H146"/>
  <c r="H145"/>
  <c r="H109"/>
  <c r="H110"/>
  <c r="H111"/>
  <c r="H112"/>
  <c r="H113"/>
  <c r="H120"/>
  <c r="H119"/>
  <c r="H118"/>
  <c r="H117"/>
  <c r="H116"/>
  <c r="H115"/>
  <c r="H114"/>
  <c r="L132"/>
  <c r="L54"/>
  <c r="H50"/>
  <c r="H51"/>
  <c r="H126"/>
  <c r="H125"/>
  <c r="H124"/>
  <c r="H123"/>
  <c r="H86"/>
  <c r="H85"/>
  <c r="H82"/>
  <c r="H81"/>
  <c r="H117" i="3"/>
  <c r="H97"/>
  <c r="H99"/>
  <c r="H98"/>
  <c r="H96"/>
  <c r="H95"/>
  <c r="H94"/>
  <c r="H85"/>
  <c r="H86"/>
  <c r="L21"/>
  <c r="L155" i="1" l="1"/>
  <c r="H108"/>
  <c r="L96" l="1"/>
  <c r="H91"/>
  <c r="H48"/>
  <c r="H49"/>
  <c r="L24"/>
  <c r="H15"/>
  <c r="H14"/>
  <c r="H93" i="3"/>
  <c r="H92"/>
  <c r="H91"/>
  <c r="H21" i="1"/>
  <c r="H23"/>
  <c r="H22"/>
  <c r="H16"/>
  <c r="H17"/>
  <c r="H18"/>
  <c r="H20"/>
  <c r="K96"/>
  <c r="L157" l="1"/>
  <c r="H47"/>
  <c r="H46"/>
  <c r="H45"/>
  <c r="H163" i="3" l="1"/>
  <c r="H159" l="1"/>
  <c r="H56" l="1"/>
  <c r="H55"/>
  <c r="H54"/>
  <c r="H10"/>
  <c r="H11"/>
  <c r="H12"/>
  <c r="H13"/>
  <c r="H14"/>
  <c r="H15"/>
  <c r="H16"/>
  <c r="H9" i="1" l="1"/>
  <c r="H10"/>
  <c r="H11"/>
  <c r="H12"/>
  <c r="H13"/>
  <c r="I24"/>
  <c r="J24"/>
  <c r="K24"/>
  <c r="H39"/>
  <c r="H40"/>
  <c r="H41"/>
  <c r="H42"/>
  <c r="H43"/>
  <c r="H44"/>
  <c r="H52"/>
  <c r="H53"/>
  <c r="I54"/>
  <c r="J54"/>
  <c r="K54"/>
  <c r="H75"/>
  <c r="H76"/>
  <c r="H77"/>
  <c r="H78"/>
  <c r="H79"/>
  <c r="H80"/>
  <c r="H83"/>
  <c r="H84"/>
  <c r="H87"/>
  <c r="H88"/>
  <c r="H89"/>
  <c r="H90"/>
  <c r="H92"/>
  <c r="H93"/>
  <c r="H94"/>
  <c r="I96"/>
  <c r="J96"/>
  <c r="H106"/>
  <c r="H107"/>
  <c r="H121"/>
  <c r="H122"/>
  <c r="H127"/>
  <c r="H128"/>
  <c r="H129"/>
  <c r="H130"/>
  <c r="H131"/>
  <c r="I132"/>
  <c r="J132"/>
  <c r="K132"/>
  <c r="H139"/>
  <c r="H140"/>
  <c r="H141"/>
  <c r="H142"/>
  <c r="H143"/>
  <c r="H144"/>
  <c r="H148"/>
  <c r="H149"/>
  <c r="H150"/>
  <c r="H151"/>
  <c r="H152"/>
  <c r="H153"/>
  <c r="H154"/>
  <c r="I155"/>
  <c r="J155"/>
  <c r="K155"/>
  <c r="K157" l="1"/>
  <c r="K160" s="1"/>
  <c r="L160"/>
  <c r="H54"/>
  <c r="H24"/>
  <c r="I157"/>
  <c r="I160" s="1"/>
  <c r="J157"/>
  <c r="J160" s="1"/>
  <c r="H155"/>
  <c r="H96"/>
  <c r="H132"/>
  <c r="H157" l="1"/>
  <c r="H160" s="1"/>
  <c r="L104" i="3" l="1"/>
  <c r="L61"/>
  <c r="L165"/>
  <c r="L134"/>
  <c r="L168" l="1"/>
  <c r="L169" s="1"/>
  <c r="H102"/>
  <c r="H17" l="1"/>
  <c r="H19" l="1"/>
  <c r="H18"/>
  <c r="K104"/>
  <c r="J104"/>
  <c r="I104"/>
  <c r="H101"/>
  <c r="H100"/>
  <c r="H84"/>
  <c r="H83"/>
  <c r="H82"/>
  <c r="H81"/>
  <c r="K134"/>
  <c r="J134"/>
  <c r="I134"/>
  <c r="H133"/>
  <c r="H132"/>
  <c r="H131"/>
  <c r="H130"/>
  <c r="H129"/>
  <c r="H128"/>
  <c r="H127"/>
  <c r="H119"/>
  <c r="H118"/>
  <c r="H116"/>
  <c r="K165"/>
  <c r="J165"/>
  <c r="I165"/>
  <c r="H164"/>
  <c r="H162"/>
  <c r="H161"/>
  <c r="H160"/>
  <c r="H158"/>
  <c r="H157"/>
  <c r="K61"/>
  <c r="J61"/>
  <c r="I61"/>
  <c r="H60"/>
  <c r="H59"/>
  <c r="H58"/>
  <c r="H57"/>
  <c r="H46"/>
  <c r="H45"/>
  <c r="H44"/>
  <c r="H43"/>
  <c r="H42"/>
  <c r="H41"/>
  <c r="K21"/>
  <c r="J21"/>
  <c r="I21"/>
  <c r="H20"/>
  <c r="K168" l="1"/>
  <c r="K169" s="1"/>
  <c r="J168"/>
  <c r="J169" s="1"/>
  <c r="I168"/>
  <c r="I169" s="1"/>
  <c r="H104"/>
  <c r="H165"/>
  <c r="H134"/>
  <c r="H61"/>
  <c r="H21"/>
  <c r="H168" l="1"/>
  <c r="H169" s="1"/>
</calcChain>
</file>

<file path=xl/sharedStrings.xml><?xml version="1.0" encoding="utf-8"?>
<sst xmlns="http://schemas.openxmlformats.org/spreadsheetml/2006/main" count="558" uniqueCount="132">
  <si>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</si>
  <si>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</si>
  <si>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</si>
  <si>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</si>
  <si>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</si>
  <si>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</si>
  <si>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</si>
  <si>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</si>
  <si>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</si>
  <si>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</si>
  <si>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</si>
  <si>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</si>
  <si>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</si>
  <si>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</si>
  <si>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</si>
  <si>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</si>
  <si>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</si>
  <si>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</si>
  <si>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</si>
  <si>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</si>
  <si>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</si>
  <si>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</si>
  <si>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</si>
  <si>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</si>
  <si>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</si>
  <si>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</si>
  <si>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</si>
  <si>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</si>
  <si>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</si>
  <si>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</si>
  <si>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</si>
  <si>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</si>
  <si>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</si>
  <si>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</si>
  <si>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</si>
  <si>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</si>
  <si>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</si>
  <si>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</si>
  <si>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</si>
  <si>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</si>
  <si>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</si>
  <si>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</si>
  <si>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</si>
  <si>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</si>
  <si>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</si>
  <si>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</si>
  <si>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</si>
  <si>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</si>
  <si>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</si>
  <si>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</si>
  <si>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</si>
  <si>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</si>
  <si>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</si>
  <si>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</si>
  <si>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</si>
  <si>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</si>
  <si>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</si>
  <si>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</si>
  <si>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</si>
  <si>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</si>
  <si>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</si>
  <si>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</si>
  <si>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</si>
  <si>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</si>
  <si>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</si>
  <si>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</si>
  <si>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</si>
  <si>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</si>
  <si>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</si>
  <si>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</si>
  <si>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</si>
  <si>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</si>
  <si>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</si>
  <si>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</si>
  <si>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</si>
  <si>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</si>
  <si>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</si>
  <si>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</si>
  <si>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</si>
  <si>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</si>
  <si>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</si>
  <si>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>Яблоко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</si>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</sst>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1" xfId="0" applyBorder="1"/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71" xfId="0" applyBorder="1" applyAlignment="1"/>
    <xf numFmtId="0" fontId="0" fillId="0" borderId="61" xfId="0" applyBorder="1" applyAlignment="1"/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74"/>
  <sheetViews>
    <sheetView topLeftCell="A169" zoomScale="90" zoomScaleNormal="90" workbookViewId="0">
      <selection activeCell="E145" sqref="E145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/>
    <row r="5" spans="1:14" ht="27.75" customHeight="1">
      <c r="A5" s="289" t="s">
        <v>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1"/>
    </row>
    <row r="6" spans="1:14" ht="15" customHeight="1">
      <c r="A6" s="292" t="s">
        <v>29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4"/>
    </row>
    <row r="7" spans="1:14" ht="54" customHeight="1">
      <c r="A7" s="58" t="s">
        <v>1</v>
      </c>
      <c r="B7" s="62"/>
      <c r="C7" s="62" t="s">
        <v>2</v>
      </c>
      <c r="D7" s="63" t="s">
        <v>3</v>
      </c>
      <c r="E7" s="62" t="s">
        <v>4</v>
      </c>
      <c r="F7" s="62" t="s">
        <v>5</v>
      </c>
      <c r="G7" s="64" t="s">
        <v>6</v>
      </c>
      <c r="H7" s="62" t="s">
        <v>7</v>
      </c>
      <c r="I7" s="62" t="s">
        <v>8</v>
      </c>
      <c r="J7" s="65" t="s">
        <v>9</v>
      </c>
      <c r="K7" s="62" t="s">
        <v>10</v>
      </c>
      <c r="L7" s="62" t="s">
        <v>11</v>
      </c>
      <c r="M7" s="62" t="s">
        <v>12</v>
      </c>
      <c r="N7" s="66" t="s">
        <v>13</v>
      </c>
    </row>
    <row r="8" spans="1:14" ht="15.75" thickBot="1">
      <c r="A8" s="67"/>
      <c r="B8" s="68" t="s">
        <v>14</v>
      </c>
      <c r="C8" s="62" t="s">
        <v>15</v>
      </c>
      <c r="D8" s="69"/>
      <c r="E8" s="68" t="s">
        <v>15</v>
      </c>
      <c r="F8" s="68" t="s">
        <v>15</v>
      </c>
      <c r="G8" s="70" t="s">
        <v>16</v>
      </c>
      <c r="H8" s="68" t="s">
        <v>17</v>
      </c>
      <c r="I8" s="68" t="s">
        <v>15</v>
      </c>
      <c r="J8" s="68" t="s">
        <v>15</v>
      </c>
      <c r="K8" s="68" t="s">
        <v>15</v>
      </c>
      <c r="L8" s="68" t="s">
        <v>15</v>
      </c>
      <c r="M8" s="68"/>
      <c r="N8" s="71"/>
    </row>
    <row r="9" spans="1:14" ht="27.75" customHeight="1">
      <c r="A9" s="298">
        <v>1</v>
      </c>
      <c r="B9" s="300" t="s">
        <v>120</v>
      </c>
      <c r="C9" s="302">
        <v>100</v>
      </c>
      <c r="D9" s="72" t="s">
        <v>89</v>
      </c>
      <c r="E9" s="73">
        <v>0.1</v>
      </c>
      <c r="F9" s="74">
        <v>7.0000000000000007E-2</v>
      </c>
      <c r="G9" s="75">
        <v>420</v>
      </c>
      <c r="H9" s="76">
        <f>G9*E9</f>
        <v>42</v>
      </c>
      <c r="I9" s="77"/>
      <c r="J9" s="77"/>
      <c r="K9" s="78"/>
      <c r="L9" s="77"/>
      <c r="M9" s="79"/>
      <c r="N9" s="80" t="s">
        <v>98</v>
      </c>
    </row>
    <row r="10" spans="1:14">
      <c r="A10" s="299"/>
      <c r="B10" s="301"/>
      <c r="C10" s="303"/>
      <c r="D10" s="81" t="s">
        <v>19</v>
      </c>
      <c r="E10" s="82">
        <v>5.0000000000000001E-3</v>
      </c>
      <c r="F10" s="83">
        <v>5.0000000000000001E-3</v>
      </c>
      <c r="G10" s="84">
        <v>18</v>
      </c>
      <c r="H10" s="85">
        <f t="shared" ref="H10:H18" si="0">G10*E10</f>
        <v>0.09</v>
      </c>
      <c r="I10" s="80"/>
      <c r="J10" s="80"/>
      <c r="K10" s="86"/>
      <c r="L10" s="80"/>
      <c r="M10" s="4"/>
      <c r="N10" s="80"/>
    </row>
    <row r="11" spans="1:14">
      <c r="A11" s="299"/>
      <c r="B11" s="301"/>
      <c r="C11" s="303"/>
      <c r="D11" s="81" t="s">
        <v>21</v>
      </c>
      <c r="E11" s="82">
        <v>8.0000000000000002E-3</v>
      </c>
      <c r="F11" s="83">
        <v>7.0000000000000001E-3</v>
      </c>
      <c r="G11" s="84">
        <v>45</v>
      </c>
      <c r="H11" s="85">
        <f t="shared" si="0"/>
        <v>0.36</v>
      </c>
      <c r="I11" s="80">
        <v>13.8</v>
      </c>
      <c r="J11" s="80">
        <v>8.6</v>
      </c>
      <c r="K11" s="86">
        <v>3.61</v>
      </c>
      <c r="L11" s="80">
        <v>146.19999999999999</v>
      </c>
      <c r="M11" s="4" t="s">
        <v>93</v>
      </c>
      <c r="N11" s="80"/>
    </row>
    <row r="12" spans="1:14">
      <c r="A12" s="299"/>
      <c r="B12" s="301"/>
      <c r="C12" s="303"/>
      <c r="D12" s="81" t="s">
        <v>22</v>
      </c>
      <c r="E12" s="82">
        <v>0.02</v>
      </c>
      <c r="F12" s="83">
        <v>0.01</v>
      </c>
      <c r="G12" s="84"/>
      <c r="H12" s="85">
        <f t="shared" si="0"/>
        <v>0</v>
      </c>
      <c r="I12" s="80"/>
      <c r="J12" s="80"/>
      <c r="K12" s="86"/>
      <c r="L12" s="80"/>
      <c r="M12" s="4"/>
      <c r="N12" s="80"/>
    </row>
    <row r="13" spans="1:14">
      <c r="A13" s="299"/>
      <c r="B13" s="301"/>
      <c r="C13" s="303"/>
      <c r="D13" s="81" t="s">
        <v>23</v>
      </c>
      <c r="E13" s="82">
        <v>8.0000000000000002E-3</v>
      </c>
      <c r="F13" s="83">
        <v>8.0000000000000002E-3</v>
      </c>
      <c r="G13" s="84">
        <v>140</v>
      </c>
      <c r="H13" s="85">
        <f t="shared" si="0"/>
        <v>1.1200000000000001</v>
      </c>
      <c r="I13" s="80"/>
      <c r="J13" s="80"/>
      <c r="K13" s="86"/>
      <c r="L13" s="80"/>
      <c r="M13" s="4"/>
      <c r="N13" s="80"/>
    </row>
    <row r="14" spans="1:14">
      <c r="A14" s="299"/>
      <c r="B14" s="301"/>
      <c r="C14" s="303"/>
      <c r="D14" s="87" t="s">
        <v>49</v>
      </c>
      <c r="E14" s="88">
        <v>5.0000000000000001E-3</v>
      </c>
      <c r="F14" s="89">
        <v>3.0000000000000001E-3</v>
      </c>
      <c r="G14" s="90">
        <v>30</v>
      </c>
      <c r="H14" s="91">
        <f t="shared" ref="H14:H15" si="1">G14*E14</f>
        <v>0.15</v>
      </c>
      <c r="I14" s="80"/>
      <c r="J14" s="80"/>
      <c r="K14" s="86"/>
      <c r="L14" s="80"/>
      <c r="M14" s="4"/>
      <c r="N14" s="80"/>
    </row>
    <row r="15" spans="1:14" ht="15.75" thickBot="1">
      <c r="A15" s="299"/>
      <c r="B15" s="301"/>
      <c r="C15" s="303"/>
      <c r="D15" s="92" t="s">
        <v>59</v>
      </c>
      <c r="E15" s="218">
        <v>0.01</v>
      </c>
      <c r="F15" s="93">
        <v>0.01</v>
      </c>
      <c r="G15" s="94">
        <v>278</v>
      </c>
      <c r="H15" s="95">
        <f t="shared" si="1"/>
        <v>2.7800000000000002</v>
      </c>
      <c r="I15" s="80"/>
      <c r="J15" s="80"/>
      <c r="K15" s="86"/>
      <c r="L15" s="80"/>
      <c r="M15" s="4"/>
      <c r="N15" s="80"/>
    </row>
    <row r="16" spans="1:14">
      <c r="A16" s="298">
        <v>2</v>
      </c>
      <c r="B16" s="305" t="s">
        <v>69</v>
      </c>
      <c r="C16" s="308" t="s">
        <v>75</v>
      </c>
      <c r="D16" s="72" t="s">
        <v>70</v>
      </c>
      <c r="E16" s="73">
        <v>0.05</v>
      </c>
      <c r="F16" s="74">
        <v>0.05</v>
      </c>
      <c r="G16" s="75">
        <v>50</v>
      </c>
      <c r="H16" s="76">
        <f t="shared" si="0"/>
        <v>2.5</v>
      </c>
      <c r="I16" s="77"/>
      <c r="J16" s="77"/>
      <c r="K16" s="78"/>
      <c r="L16" s="77"/>
      <c r="M16" s="79"/>
      <c r="N16" s="77"/>
    </row>
    <row r="17" spans="1:14">
      <c r="A17" s="299"/>
      <c r="B17" s="306"/>
      <c r="C17" s="303"/>
      <c r="D17" s="81" t="s">
        <v>42</v>
      </c>
      <c r="E17" s="82">
        <v>5.0000000000000001E-3</v>
      </c>
      <c r="F17" s="83">
        <v>5.0000000000000001E-3</v>
      </c>
      <c r="G17" s="84">
        <v>955</v>
      </c>
      <c r="H17" s="85">
        <f t="shared" si="0"/>
        <v>4.7750000000000004</v>
      </c>
      <c r="I17" s="80">
        <v>5.7</v>
      </c>
      <c r="J17" s="80">
        <v>1.65</v>
      </c>
      <c r="K17" s="86">
        <v>32.549999999999997</v>
      </c>
      <c r="L17" s="80">
        <v>167.7</v>
      </c>
      <c r="M17" s="4" t="s">
        <v>94</v>
      </c>
      <c r="N17" s="80"/>
    </row>
    <row r="18" spans="1:14" ht="15.75" thickBot="1">
      <c r="A18" s="304"/>
      <c r="B18" s="307"/>
      <c r="C18" s="309"/>
      <c r="D18" s="92" t="s">
        <v>19</v>
      </c>
      <c r="E18" s="46">
        <v>2E-3</v>
      </c>
      <c r="F18" s="93">
        <v>2E-3</v>
      </c>
      <c r="G18" s="94">
        <v>18</v>
      </c>
      <c r="H18" s="95">
        <f t="shared" si="0"/>
        <v>3.6000000000000004E-2</v>
      </c>
      <c r="I18" s="15"/>
      <c r="J18" s="15"/>
      <c r="K18" s="96"/>
      <c r="L18" s="15"/>
      <c r="M18" s="97"/>
      <c r="N18" s="15"/>
    </row>
    <row r="19" spans="1:14">
      <c r="A19" s="298">
        <v>3</v>
      </c>
      <c r="B19" s="305" t="s">
        <v>54</v>
      </c>
      <c r="C19" s="308">
        <v>200</v>
      </c>
      <c r="D19" s="98"/>
      <c r="E19" s="86"/>
      <c r="F19" s="80"/>
      <c r="G19" s="99"/>
      <c r="H19" s="100"/>
      <c r="I19" s="101"/>
      <c r="J19" s="77"/>
      <c r="K19" s="78"/>
      <c r="L19" s="77"/>
      <c r="M19" s="79"/>
      <c r="N19" s="77"/>
    </row>
    <row r="20" spans="1:14">
      <c r="A20" s="299"/>
      <c r="B20" s="306"/>
      <c r="C20" s="303"/>
      <c r="D20" s="98" t="s">
        <v>53</v>
      </c>
      <c r="E20" s="86">
        <v>1E-3</v>
      </c>
      <c r="F20" s="80">
        <v>1E-3</v>
      </c>
      <c r="G20" s="99">
        <v>750</v>
      </c>
      <c r="H20" s="99">
        <f>E20*G20</f>
        <v>0.75</v>
      </c>
      <c r="I20" s="102">
        <v>0.2</v>
      </c>
      <c r="J20" s="80">
        <v>0</v>
      </c>
      <c r="K20" s="86">
        <v>14</v>
      </c>
      <c r="L20" s="80">
        <v>56</v>
      </c>
      <c r="M20" s="4" t="s">
        <v>95</v>
      </c>
      <c r="N20" s="80"/>
    </row>
    <row r="21" spans="1:14" ht="15.75" thickBot="1">
      <c r="A21" s="304"/>
      <c r="B21" s="307"/>
      <c r="C21" s="309"/>
      <c r="D21" s="103" t="s">
        <v>43</v>
      </c>
      <c r="E21" s="96">
        <v>1.4999999999999999E-2</v>
      </c>
      <c r="F21" s="15">
        <v>1.4999999999999999E-2</v>
      </c>
      <c r="G21" s="104">
        <v>72</v>
      </c>
      <c r="H21" s="104">
        <f>E21*G21</f>
        <v>1.08</v>
      </c>
      <c r="I21" s="16"/>
      <c r="J21" s="15"/>
      <c r="K21" s="96"/>
      <c r="L21" s="15"/>
      <c r="M21" s="97"/>
      <c r="N21" s="15"/>
    </row>
    <row r="22" spans="1:14" ht="20.25" customHeight="1" thickBot="1">
      <c r="A22" s="105">
        <v>4</v>
      </c>
      <c r="B22" s="273" t="s">
        <v>115</v>
      </c>
      <c r="C22" s="106">
        <v>60</v>
      </c>
      <c r="D22" s="103" t="s">
        <v>30</v>
      </c>
      <c r="E22" s="96">
        <v>0.06</v>
      </c>
      <c r="F22" s="15">
        <v>0.06</v>
      </c>
      <c r="G22" s="107">
        <v>50</v>
      </c>
      <c r="H22" s="108">
        <f t="shared" ref="H22:H23" si="2">G22*E22</f>
        <v>3</v>
      </c>
      <c r="I22" s="80">
        <v>6.42</v>
      </c>
      <c r="J22" s="80">
        <v>2.7</v>
      </c>
      <c r="K22" s="80">
        <v>26.1</v>
      </c>
      <c r="L22" s="80">
        <v>164.4</v>
      </c>
      <c r="M22" s="80" t="s">
        <v>96</v>
      </c>
      <c r="N22" s="105"/>
    </row>
    <row r="23" spans="1:14" ht="22.5" customHeight="1" thickBot="1">
      <c r="A23" s="54">
        <v>5</v>
      </c>
      <c r="B23" s="55" t="s">
        <v>81</v>
      </c>
      <c r="C23" s="200">
        <v>190</v>
      </c>
      <c r="D23" s="201" t="s">
        <v>81</v>
      </c>
      <c r="E23" s="50">
        <v>0.19</v>
      </c>
      <c r="F23" s="105">
        <v>0.19</v>
      </c>
      <c r="G23" s="207">
        <v>55</v>
      </c>
      <c r="H23" s="108">
        <f t="shared" si="2"/>
        <v>10.45</v>
      </c>
      <c r="I23" s="105">
        <v>0.72</v>
      </c>
      <c r="J23" s="105">
        <v>0.72</v>
      </c>
      <c r="K23" s="105">
        <v>17.64</v>
      </c>
      <c r="L23" s="105">
        <v>84.6</v>
      </c>
      <c r="M23" s="105" t="s">
        <v>110</v>
      </c>
      <c r="N23" s="105"/>
    </row>
    <row r="24" spans="1:14" ht="24.75" customHeight="1" thickBot="1">
      <c r="A24" s="310" t="s">
        <v>27</v>
      </c>
      <c r="B24" s="311"/>
      <c r="C24" s="311"/>
      <c r="D24" s="311"/>
      <c r="E24" s="311"/>
      <c r="F24" s="311"/>
      <c r="G24" s="311"/>
      <c r="H24" s="108">
        <f>SUM(H9:H23)</f>
        <v>69.090999999999994</v>
      </c>
      <c r="I24" s="105">
        <f>SUM(I9:I23)</f>
        <v>26.839999999999996</v>
      </c>
      <c r="J24" s="105">
        <f>SUM(J9:J23)</f>
        <v>13.67</v>
      </c>
      <c r="K24" s="51">
        <f>SUM(K9:K23)</f>
        <v>93.899999999999991</v>
      </c>
      <c r="L24" s="105">
        <f>L11+L17+L20+L22+L23</f>
        <v>618.9</v>
      </c>
      <c r="M24" s="51"/>
      <c r="N24" s="105"/>
    </row>
    <row r="25" spans="1:14" ht="24.75" customHeight="1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>
      <c r="G29"/>
      <c r="H29"/>
    </row>
    <row r="32" spans="1:14" ht="15.75" thickBot="1"/>
    <row r="33" spans="1:14" ht="15.75" hidden="1" thickBot="1"/>
    <row r="34" spans="1:14" ht="15.75" hidden="1" thickBot="1"/>
    <row r="35" spans="1:14" ht="15.75" hidden="1" thickBot="1"/>
    <row r="36" spans="1:14" ht="15" customHeight="1">
      <c r="A36" s="295" t="s">
        <v>40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7"/>
    </row>
    <row r="37" spans="1:14" ht="54" customHeight="1">
      <c r="A37" s="58" t="s">
        <v>1</v>
      </c>
      <c r="B37" s="62"/>
      <c r="C37" s="62" t="s">
        <v>2</v>
      </c>
      <c r="D37" s="63" t="s">
        <v>3</v>
      </c>
      <c r="E37" s="62" t="s">
        <v>4</v>
      </c>
      <c r="F37" s="62" t="s">
        <v>5</v>
      </c>
      <c r="G37" s="64" t="s">
        <v>6</v>
      </c>
      <c r="H37" s="62" t="s">
        <v>7</v>
      </c>
      <c r="I37" s="62" t="s">
        <v>8</v>
      </c>
      <c r="J37" s="65" t="s">
        <v>9</v>
      </c>
      <c r="K37" s="62" t="s">
        <v>10</v>
      </c>
      <c r="L37" s="62" t="s">
        <v>11</v>
      </c>
      <c r="M37" s="62" t="s">
        <v>12</v>
      </c>
      <c r="N37" s="66" t="s">
        <v>13</v>
      </c>
    </row>
    <row r="38" spans="1:14" ht="15.75" thickBot="1">
      <c r="A38" s="67"/>
      <c r="B38" s="68" t="s">
        <v>14</v>
      </c>
      <c r="C38" s="68" t="s">
        <v>15</v>
      </c>
      <c r="D38" s="69"/>
      <c r="E38" s="68" t="s">
        <v>15</v>
      </c>
      <c r="F38" s="68" t="s">
        <v>15</v>
      </c>
      <c r="G38" s="70" t="s">
        <v>16</v>
      </c>
      <c r="H38" s="68" t="s">
        <v>17</v>
      </c>
      <c r="I38" s="68" t="s">
        <v>15</v>
      </c>
      <c r="J38" s="68" t="s">
        <v>15</v>
      </c>
      <c r="K38" s="68" t="s">
        <v>15</v>
      </c>
      <c r="L38" s="68" t="s">
        <v>15</v>
      </c>
      <c r="M38" s="68"/>
      <c r="N38" s="113"/>
    </row>
    <row r="39" spans="1:14" ht="28.5" customHeight="1">
      <c r="A39" s="298">
        <v>1</v>
      </c>
      <c r="B39" s="324" t="s">
        <v>85</v>
      </c>
      <c r="C39" s="335">
        <v>240</v>
      </c>
      <c r="D39" s="114" t="s">
        <v>56</v>
      </c>
      <c r="E39" s="57">
        <v>0.12</v>
      </c>
      <c r="F39" s="57">
        <v>0.08</v>
      </c>
      <c r="G39" s="115">
        <v>580</v>
      </c>
      <c r="H39" s="75">
        <f>G39*E39</f>
        <v>69.599999999999994</v>
      </c>
      <c r="I39" s="101"/>
      <c r="J39" s="77"/>
      <c r="K39" s="77"/>
      <c r="L39" s="77"/>
      <c r="M39" s="77"/>
      <c r="N39" s="101" t="s">
        <v>98</v>
      </c>
    </row>
    <row r="40" spans="1:14">
      <c r="A40" s="299"/>
      <c r="B40" s="325"/>
      <c r="C40" s="336"/>
      <c r="D40" s="63" t="s">
        <v>46</v>
      </c>
      <c r="E40" s="62">
        <v>2E-3</v>
      </c>
      <c r="F40" s="62">
        <v>2E-3</v>
      </c>
      <c r="G40" s="116">
        <v>18</v>
      </c>
      <c r="H40" s="84">
        <f t="shared" ref="H40:H44" si="3">G40*E40</f>
        <v>3.6000000000000004E-2</v>
      </c>
      <c r="I40" s="102"/>
      <c r="J40" s="80"/>
      <c r="K40" s="80"/>
      <c r="L40" s="80"/>
      <c r="M40" s="80"/>
      <c r="N40" s="102"/>
    </row>
    <row r="41" spans="1:14">
      <c r="A41" s="299"/>
      <c r="B41" s="325"/>
      <c r="C41" s="336"/>
      <c r="D41" s="63" t="s">
        <v>47</v>
      </c>
      <c r="E41" s="62">
        <v>0.18</v>
      </c>
      <c r="F41" s="62">
        <v>0.16</v>
      </c>
      <c r="G41" s="116">
        <v>50</v>
      </c>
      <c r="H41" s="84">
        <f t="shared" si="3"/>
        <v>9</v>
      </c>
      <c r="I41" s="102"/>
      <c r="J41" s="80"/>
      <c r="K41" s="80"/>
      <c r="L41" s="80"/>
      <c r="M41" s="80"/>
      <c r="N41" s="102"/>
    </row>
    <row r="42" spans="1:14">
      <c r="A42" s="299"/>
      <c r="B42" s="325"/>
      <c r="C42" s="336"/>
      <c r="D42" s="63" t="s">
        <v>21</v>
      </c>
      <c r="E42" s="62">
        <v>8.0000000000000002E-3</v>
      </c>
      <c r="F42" s="62">
        <v>7.0000000000000001E-3</v>
      </c>
      <c r="G42" s="116">
        <v>45</v>
      </c>
      <c r="H42" s="84">
        <f t="shared" si="3"/>
        <v>0.36</v>
      </c>
      <c r="I42" s="102"/>
      <c r="J42" s="80"/>
      <c r="K42" s="80"/>
      <c r="L42" s="80"/>
      <c r="M42" s="80"/>
      <c r="N42" s="102"/>
    </row>
    <row r="43" spans="1:14">
      <c r="A43" s="299"/>
      <c r="B43" s="325"/>
      <c r="C43" s="336"/>
      <c r="D43" s="63" t="s">
        <v>24</v>
      </c>
      <c r="E43" s="62">
        <v>5.0000000000000001E-3</v>
      </c>
      <c r="F43" s="62">
        <v>5.0000000000000001E-3</v>
      </c>
      <c r="G43" s="116">
        <v>285</v>
      </c>
      <c r="H43" s="84">
        <f t="shared" si="3"/>
        <v>1.425</v>
      </c>
      <c r="I43" s="102"/>
      <c r="J43" s="80"/>
      <c r="K43" s="80"/>
      <c r="L43" s="80"/>
      <c r="M43" s="80"/>
      <c r="N43" s="102"/>
    </row>
    <row r="44" spans="1:14">
      <c r="A44" s="299"/>
      <c r="B44" s="325"/>
      <c r="C44" s="336"/>
      <c r="D44" s="63" t="s">
        <v>48</v>
      </c>
      <c r="E44" s="62">
        <v>5.0000000000000001E-3</v>
      </c>
      <c r="F44" s="62">
        <v>4.0000000000000001E-3</v>
      </c>
      <c r="G44" s="116">
        <v>40</v>
      </c>
      <c r="H44" s="84">
        <f t="shared" si="3"/>
        <v>0.2</v>
      </c>
      <c r="I44" s="102">
        <v>12.24</v>
      </c>
      <c r="J44" s="80">
        <v>20.6</v>
      </c>
      <c r="K44" s="80">
        <v>18.72</v>
      </c>
      <c r="L44" s="80">
        <v>300</v>
      </c>
      <c r="M44" s="80" t="s">
        <v>51</v>
      </c>
      <c r="N44" s="102"/>
    </row>
    <row r="45" spans="1:14">
      <c r="A45" s="299"/>
      <c r="B45" s="325"/>
      <c r="C45" s="336"/>
      <c r="D45" s="63" t="s">
        <v>49</v>
      </c>
      <c r="E45" s="62">
        <v>2E-3</v>
      </c>
      <c r="F45" s="62">
        <v>2E-3</v>
      </c>
      <c r="G45" s="116">
        <v>30</v>
      </c>
      <c r="H45" s="84">
        <f t="shared" ref="H45:H51" si="4">G45*E45</f>
        <v>0.06</v>
      </c>
      <c r="I45" s="102"/>
      <c r="J45" s="80"/>
      <c r="K45" s="80"/>
      <c r="L45" s="80"/>
      <c r="M45" s="80"/>
      <c r="N45" s="102"/>
    </row>
    <row r="46" spans="1:14">
      <c r="A46" s="299"/>
      <c r="B46" s="325"/>
      <c r="C46" s="336"/>
      <c r="D46" s="63" t="s">
        <v>50</v>
      </c>
      <c r="E46" s="62">
        <v>7.0000000000000007E-2</v>
      </c>
      <c r="F46" s="62"/>
      <c r="G46" s="116"/>
      <c r="H46" s="84">
        <f t="shared" si="4"/>
        <v>0</v>
      </c>
      <c r="I46" s="102"/>
      <c r="J46" s="80"/>
      <c r="K46" s="80"/>
      <c r="L46" s="80"/>
      <c r="M46" s="80"/>
      <c r="N46" s="102"/>
    </row>
    <row r="47" spans="1:14" ht="15.75" thickBot="1">
      <c r="A47" s="299"/>
      <c r="B47" s="325"/>
      <c r="C47" s="336"/>
      <c r="D47" s="63" t="s">
        <v>23</v>
      </c>
      <c r="E47" s="62">
        <v>8.0000000000000002E-3</v>
      </c>
      <c r="F47" s="62">
        <v>8.0000000000000002E-3</v>
      </c>
      <c r="G47" s="116">
        <v>140</v>
      </c>
      <c r="H47" s="84">
        <f t="shared" si="4"/>
        <v>1.1200000000000001</v>
      </c>
      <c r="I47" s="102"/>
      <c r="J47" s="80"/>
      <c r="K47" s="80"/>
      <c r="L47" s="80"/>
      <c r="M47" s="80"/>
      <c r="N47" s="102"/>
    </row>
    <row r="48" spans="1:14" ht="15.75" hidden="1" customHeight="1" thickBot="1">
      <c r="A48" s="299"/>
      <c r="B48" s="253"/>
      <c r="C48" s="252"/>
      <c r="D48" s="63"/>
      <c r="E48" s="62"/>
      <c r="F48" s="62"/>
      <c r="G48" s="116"/>
      <c r="H48" s="84">
        <f t="shared" si="4"/>
        <v>0</v>
      </c>
      <c r="I48" s="117"/>
      <c r="J48" s="111"/>
      <c r="K48" s="111"/>
      <c r="L48" s="111"/>
      <c r="M48" s="111"/>
      <c r="N48" s="117"/>
    </row>
    <row r="49" spans="1:14" ht="15.75" hidden="1" customHeight="1" thickBot="1">
      <c r="A49" s="299"/>
      <c r="B49" s="253"/>
      <c r="C49" s="252"/>
      <c r="D49" s="69"/>
      <c r="E49" s="68"/>
      <c r="F49" s="68"/>
      <c r="G49" s="112"/>
      <c r="H49" s="90">
        <f t="shared" si="4"/>
        <v>0</v>
      </c>
      <c r="I49" s="118"/>
      <c r="J49" s="89"/>
      <c r="K49" s="89"/>
      <c r="L49" s="89"/>
      <c r="M49" s="89"/>
      <c r="N49" s="118"/>
    </row>
    <row r="50" spans="1:14" ht="18.75" customHeight="1" thickBot="1">
      <c r="A50" s="251">
        <v>2</v>
      </c>
      <c r="B50" s="278" t="s">
        <v>115</v>
      </c>
      <c r="C50" s="200">
        <v>60</v>
      </c>
      <c r="D50" s="201" t="s">
        <v>30</v>
      </c>
      <c r="E50" s="251">
        <v>0.06</v>
      </c>
      <c r="F50" s="105">
        <v>0.06</v>
      </c>
      <c r="G50" s="207">
        <v>50</v>
      </c>
      <c r="H50" s="108">
        <f t="shared" si="4"/>
        <v>3</v>
      </c>
      <c r="I50" s="105">
        <v>6.42</v>
      </c>
      <c r="J50" s="105">
        <v>2.7</v>
      </c>
      <c r="K50" s="105">
        <v>26.1</v>
      </c>
      <c r="L50" s="105">
        <v>164.4</v>
      </c>
      <c r="M50" s="105" t="s">
        <v>96</v>
      </c>
      <c r="N50" s="105"/>
    </row>
    <row r="51" spans="1:14" ht="24" customHeight="1" thickBot="1">
      <c r="A51" s="259">
        <v>3</v>
      </c>
      <c r="B51" s="260" t="s">
        <v>81</v>
      </c>
      <c r="C51" s="260">
        <v>190</v>
      </c>
      <c r="D51" s="161" t="s">
        <v>81</v>
      </c>
      <c r="E51" s="12">
        <v>0.19</v>
      </c>
      <c r="F51" s="12">
        <v>0.19</v>
      </c>
      <c r="G51" s="12">
        <v>55</v>
      </c>
      <c r="H51" s="13">
        <f t="shared" si="4"/>
        <v>10.45</v>
      </c>
      <c r="I51" s="105">
        <v>0.76</v>
      </c>
      <c r="J51" s="105">
        <v>0.76</v>
      </c>
      <c r="K51" s="105">
        <v>18.62</v>
      </c>
      <c r="L51" s="105">
        <v>89.3</v>
      </c>
      <c r="M51" s="105" t="s">
        <v>110</v>
      </c>
      <c r="N51" s="163"/>
    </row>
    <row r="52" spans="1:14" ht="18" customHeight="1" thickBot="1">
      <c r="A52" s="298">
        <v>4</v>
      </c>
      <c r="B52" s="305" t="s">
        <v>54</v>
      </c>
      <c r="C52" s="305" t="s">
        <v>31</v>
      </c>
      <c r="D52" s="114" t="s">
        <v>53</v>
      </c>
      <c r="E52" s="57">
        <v>1E-3</v>
      </c>
      <c r="F52" s="57">
        <v>1E-3</v>
      </c>
      <c r="G52" s="115">
        <v>750</v>
      </c>
      <c r="H52" s="75">
        <f t="shared" ref="H52:H53" si="5">G52*E52</f>
        <v>0.75</v>
      </c>
      <c r="I52" s="77"/>
      <c r="J52" s="79"/>
      <c r="K52" s="77"/>
      <c r="L52" s="79"/>
      <c r="M52" s="77"/>
      <c r="N52" s="101"/>
    </row>
    <row r="53" spans="1:14" ht="17.25" customHeight="1" thickBot="1">
      <c r="A53" s="304"/>
      <c r="B53" s="307"/>
      <c r="C53" s="307"/>
      <c r="D53" s="119" t="s">
        <v>43</v>
      </c>
      <c r="E53" s="120">
        <v>1.4999999999999999E-2</v>
      </c>
      <c r="F53" s="120">
        <v>1.4999999999999999E-2</v>
      </c>
      <c r="G53" s="121">
        <v>72</v>
      </c>
      <c r="H53" s="94">
        <f t="shared" si="5"/>
        <v>1.08</v>
      </c>
      <c r="I53" s="105">
        <v>0.2</v>
      </c>
      <c r="J53" s="105">
        <v>0</v>
      </c>
      <c r="K53" s="105">
        <v>14</v>
      </c>
      <c r="L53" s="105">
        <v>56</v>
      </c>
      <c r="M53" s="225" t="s">
        <v>95</v>
      </c>
      <c r="N53" s="122"/>
    </row>
    <row r="54" spans="1:14" ht="30" customHeight="1" thickBot="1">
      <c r="A54" s="310" t="s">
        <v>27</v>
      </c>
      <c r="B54" s="311"/>
      <c r="C54" s="311"/>
      <c r="D54" s="311"/>
      <c r="E54" s="311"/>
      <c r="F54" s="311"/>
      <c r="G54" s="312"/>
      <c r="H54" s="104">
        <f>SUM(H39:H53)</f>
        <v>97.081000000000003</v>
      </c>
      <c r="I54" s="16">
        <f>SUM(I39:I53)</f>
        <v>19.62</v>
      </c>
      <c r="J54" s="15">
        <f>SUM(J39:J53)</f>
        <v>24.060000000000002</v>
      </c>
      <c r="K54" s="15">
        <f>SUM(K39:K53)</f>
        <v>77.44</v>
      </c>
      <c r="L54" s="15">
        <f>L44+L50+L51+L53</f>
        <v>609.69999999999993</v>
      </c>
      <c r="M54" s="15"/>
      <c r="N54" s="16"/>
    </row>
    <row r="55" spans="1:14" ht="30" customHeight="1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ht="30" customHeight="1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>
      <c r="H59"/>
    </row>
    <row r="60" spans="1:14">
      <c r="H60"/>
    </row>
    <row r="61" spans="1:14">
      <c r="H61"/>
    </row>
    <row r="64" spans="1:14" ht="1.5" customHeight="1"/>
    <row r="65" spans="1:14" ht="15.75" hidden="1" thickBot="1"/>
    <row r="66" spans="1:14" ht="13.5" hidden="1" customHeight="1" thickBot="1"/>
    <row r="67" spans="1:14" ht="15.75" hidden="1" thickBot="1"/>
    <row r="68" spans="1:14" ht="4.5" hidden="1" customHeight="1" thickBot="1"/>
    <row r="69" spans="1:14" ht="15.75" hidden="1" thickBot="1"/>
    <row r="70" spans="1:14" ht="15.75" hidden="1" thickBot="1"/>
    <row r="71" spans="1:14" ht="15.75" thickBot="1"/>
    <row r="72" spans="1:14" ht="15" customHeight="1">
      <c r="A72" s="295" t="s">
        <v>119</v>
      </c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7"/>
    </row>
    <row r="73" spans="1:14" ht="54" customHeight="1">
      <c r="A73" s="58" t="s">
        <v>1</v>
      </c>
      <c r="B73" s="62"/>
      <c r="C73" s="62" t="s">
        <v>2</v>
      </c>
      <c r="D73" s="63" t="s">
        <v>3</v>
      </c>
      <c r="E73" s="62" t="s">
        <v>4</v>
      </c>
      <c r="F73" s="62" t="s">
        <v>5</v>
      </c>
      <c r="G73" s="64" t="s">
        <v>6</v>
      </c>
      <c r="H73" s="62" t="s">
        <v>7</v>
      </c>
      <c r="I73" s="62" t="s">
        <v>8</v>
      </c>
      <c r="J73" s="65" t="s">
        <v>9</v>
      </c>
      <c r="K73" s="62" t="s">
        <v>10</v>
      </c>
      <c r="L73" s="62" t="s">
        <v>11</v>
      </c>
      <c r="M73" s="62" t="s">
        <v>12</v>
      </c>
      <c r="N73" s="66" t="s">
        <v>13</v>
      </c>
    </row>
    <row r="74" spans="1:14" ht="15.75" thickBot="1">
      <c r="A74" s="67"/>
      <c r="B74" s="68" t="s">
        <v>14</v>
      </c>
      <c r="C74" s="68" t="s">
        <v>15</v>
      </c>
      <c r="D74" s="69"/>
      <c r="E74" s="68" t="s">
        <v>15</v>
      </c>
      <c r="F74" s="68" t="s">
        <v>15</v>
      </c>
      <c r="G74" s="70" t="s">
        <v>16</v>
      </c>
      <c r="H74" s="68" t="s">
        <v>17</v>
      </c>
      <c r="I74" s="68" t="s">
        <v>15</v>
      </c>
      <c r="J74" s="68" t="s">
        <v>15</v>
      </c>
      <c r="K74" s="68" t="s">
        <v>15</v>
      </c>
      <c r="L74" s="68" t="s">
        <v>15</v>
      </c>
      <c r="M74" s="68"/>
      <c r="N74" s="113"/>
    </row>
    <row r="75" spans="1:14" ht="25.5" customHeight="1">
      <c r="A75" s="298">
        <v>1</v>
      </c>
      <c r="B75" s="300" t="s">
        <v>121</v>
      </c>
      <c r="C75" s="305">
        <v>90</v>
      </c>
      <c r="D75" s="114" t="s">
        <v>56</v>
      </c>
      <c r="E75" s="57">
        <v>0.09</v>
      </c>
      <c r="F75" s="57">
        <v>6.5000000000000002E-2</v>
      </c>
      <c r="G75" s="123">
        <v>580</v>
      </c>
      <c r="H75" s="115">
        <f>G75*E75</f>
        <v>52.199999999999996</v>
      </c>
      <c r="I75" s="124"/>
      <c r="J75" s="124"/>
      <c r="K75" s="125"/>
      <c r="L75" s="124"/>
      <c r="M75" s="101"/>
      <c r="N75" s="101" t="s">
        <v>98</v>
      </c>
    </row>
    <row r="76" spans="1:14">
      <c r="A76" s="319"/>
      <c r="B76" s="318"/>
      <c r="C76" s="320"/>
      <c r="D76" s="63" t="s">
        <v>22</v>
      </c>
      <c r="E76" s="62">
        <v>0.2</v>
      </c>
      <c r="F76" s="62"/>
      <c r="G76" s="64"/>
      <c r="H76" s="116">
        <f t="shared" ref="H76:H94" si="6">G76*E76</f>
        <v>0</v>
      </c>
      <c r="I76" s="126"/>
      <c r="J76" s="126"/>
      <c r="K76" s="127"/>
      <c r="L76" s="126"/>
      <c r="M76" s="127"/>
      <c r="N76" s="128"/>
    </row>
    <row r="77" spans="1:14">
      <c r="A77" s="319"/>
      <c r="B77" s="318"/>
      <c r="C77" s="320"/>
      <c r="D77" s="63" t="s">
        <v>21</v>
      </c>
      <c r="E77" s="62">
        <v>0.01</v>
      </c>
      <c r="F77" s="62">
        <v>8.0000000000000002E-3</v>
      </c>
      <c r="G77" s="64">
        <v>45</v>
      </c>
      <c r="H77" s="116">
        <f t="shared" si="6"/>
        <v>0.45</v>
      </c>
      <c r="I77" s="126"/>
      <c r="J77" s="126"/>
      <c r="K77" s="127"/>
      <c r="L77" s="126"/>
      <c r="M77" s="127"/>
      <c r="N77" s="128"/>
    </row>
    <row r="78" spans="1:14">
      <c r="A78" s="319"/>
      <c r="B78" s="318"/>
      <c r="C78" s="320"/>
      <c r="D78" s="63" t="s">
        <v>57</v>
      </c>
      <c r="E78" s="62">
        <v>2E-3</v>
      </c>
      <c r="F78" s="62">
        <v>2E-3</v>
      </c>
      <c r="G78" s="64">
        <v>18</v>
      </c>
      <c r="H78" s="116">
        <f t="shared" si="6"/>
        <v>3.6000000000000004E-2</v>
      </c>
      <c r="I78" s="126"/>
      <c r="J78" s="126"/>
      <c r="K78" s="127"/>
      <c r="L78" s="126"/>
      <c r="M78" s="127"/>
      <c r="N78" s="128"/>
    </row>
    <row r="79" spans="1:14">
      <c r="A79" s="319"/>
      <c r="B79" s="318"/>
      <c r="C79" s="320"/>
      <c r="D79" s="63" t="s">
        <v>67</v>
      </c>
      <c r="E79" s="62">
        <v>7.0000000000000001E-3</v>
      </c>
      <c r="F79" s="62">
        <v>7.0000000000000001E-3</v>
      </c>
      <c r="G79" s="64">
        <v>90</v>
      </c>
      <c r="H79" s="116">
        <f t="shared" si="6"/>
        <v>0.63</v>
      </c>
      <c r="I79" s="126">
        <v>9</v>
      </c>
      <c r="J79" s="126">
        <v>10.8</v>
      </c>
      <c r="K79" s="127">
        <v>5.4</v>
      </c>
      <c r="L79" s="126">
        <v>154.80000000000001</v>
      </c>
      <c r="M79" s="127" t="s">
        <v>99</v>
      </c>
      <c r="N79" s="128"/>
    </row>
    <row r="80" spans="1:14" ht="15.75" thickBot="1">
      <c r="A80" s="319"/>
      <c r="B80" s="318"/>
      <c r="C80" s="320"/>
      <c r="D80" s="63" t="s">
        <v>23</v>
      </c>
      <c r="E80" s="62">
        <v>5.0000000000000001E-3</v>
      </c>
      <c r="F80" s="62">
        <v>5.0000000000000001E-3</v>
      </c>
      <c r="G80" s="64">
        <v>140</v>
      </c>
      <c r="H80" s="116">
        <f t="shared" si="6"/>
        <v>0.70000000000000007</v>
      </c>
      <c r="I80" s="126"/>
      <c r="J80" s="126"/>
      <c r="K80" s="127"/>
      <c r="L80" s="126"/>
      <c r="M80" s="127"/>
      <c r="N80" s="128"/>
    </row>
    <row r="81" spans="1:14">
      <c r="A81" s="298">
        <v>2</v>
      </c>
      <c r="B81" s="300" t="s">
        <v>122</v>
      </c>
      <c r="C81" s="305">
        <v>50</v>
      </c>
      <c r="D81" s="114" t="s">
        <v>23</v>
      </c>
      <c r="E81" s="257">
        <v>3.0000000000000001E-3</v>
      </c>
      <c r="F81" s="257">
        <v>3.0000000000000001E-3</v>
      </c>
      <c r="G81" s="123">
        <v>140</v>
      </c>
      <c r="H81" s="115">
        <f t="shared" si="6"/>
        <v>0.42</v>
      </c>
      <c r="I81" s="124"/>
      <c r="J81" s="124"/>
      <c r="K81" s="125"/>
      <c r="L81" s="124"/>
      <c r="M81" s="125"/>
      <c r="N81" s="129"/>
    </row>
    <row r="82" spans="1:14">
      <c r="A82" s="319"/>
      <c r="B82" s="318"/>
      <c r="C82" s="320"/>
      <c r="D82" s="63" t="s">
        <v>49</v>
      </c>
      <c r="E82" s="258">
        <v>3.0000000000000001E-3</v>
      </c>
      <c r="F82" s="258">
        <v>3.0000000000000001E-3</v>
      </c>
      <c r="G82" s="64">
        <v>30</v>
      </c>
      <c r="H82" s="116">
        <f t="shared" si="6"/>
        <v>0.09</v>
      </c>
      <c r="I82" s="126"/>
      <c r="J82" s="126"/>
      <c r="K82" s="127"/>
      <c r="L82" s="126"/>
      <c r="M82" s="127"/>
      <c r="N82" s="128"/>
    </row>
    <row r="83" spans="1:14">
      <c r="A83" s="319"/>
      <c r="B83" s="318"/>
      <c r="C83" s="320"/>
      <c r="D83" s="63" t="s">
        <v>24</v>
      </c>
      <c r="E83" s="258">
        <v>5.0000000000000001E-3</v>
      </c>
      <c r="F83" s="258">
        <v>5.0000000000000001E-3</v>
      </c>
      <c r="G83" s="64">
        <v>285</v>
      </c>
      <c r="H83" s="116">
        <f t="shared" si="6"/>
        <v>1.425</v>
      </c>
      <c r="I83" s="126">
        <v>4.95</v>
      </c>
      <c r="J83" s="126">
        <v>2.5</v>
      </c>
      <c r="K83" s="127">
        <v>5</v>
      </c>
      <c r="L83" s="126">
        <v>61.55</v>
      </c>
      <c r="M83" s="127" t="s">
        <v>123</v>
      </c>
      <c r="N83" s="128"/>
    </row>
    <row r="84" spans="1:14">
      <c r="A84" s="319"/>
      <c r="B84" s="318"/>
      <c r="C84" s="320"/>
      <c r="D84" s="63" t="s">
        <v>48</v>
      </c>
      <c r="E84" s="258">
        <v>5.0000000000000001E-3</v>
      </c>
      <c r="F84" s="258">
        <v>5.0000000000000001E-3</v>
      </c>
      <c r="G84" s="64">
        <v>40</v>
      </c>
      <c r="H84" s="116">
        <f t="shared" si="6"/>
        <v>0.2</v>
      </c>
      <c r="I84" s="126"/>
      <c r="J84" s="126"/>
      <c r="K84" s="127"/>
      <c r="L84" s="126"/>
      <c r="M84" s="127"/>
      <c r="N84" s="128"/>
    </row>
    <row r="85" spans="1:14">
      <c r="A85" s="319"/>
      <c r="B85" s="318"/>
      <c r="C85" s="320"/>
      <c r="D85" s="69" t="s">
        <v>21</v>
      </c>
      <c r="E85" s="261">
        <v>2E-3</v>
      </c>
      <c r="F85" s="261">
        <v>1E-3</v>
      </c>
      <c r="G85" s="70">
        <v>45</v>
      </c>
      <c r="H85" s="112">
        <f t="shared" si="6"/>
        <v>0.09</v>
      </c>
      <c r="I85" s="126"/>
      <c r="J85" s="126"/>
      <c r="K85" s="127"/>
      <c r="L85" s="126"/>
      <c r="M85" s="127"/>
      <c r="N85" s="128"/>
    </row>
    <row r="86" spans="1:14">
      <c r="A86" s="319"/>
      <c r="B86" s="318"/>
      <c r="C86" s="320"/>
      <c r="D86" s="69" t="s">
        <v>43</v>
      </c>
      <c r="E86" s="261">
        <v>1E-3</v>
      </c>
      <c r="F86" s="261">
        <v>1E-3</v>
      </c>
      <c r="G86" s="70">
        <v>72</v>
      </c>
      <c r="H86" s="112">
        <f t="shared" si="6"/>
        <v>7.2000000000000008E-2</v>
      </c>
      <c r="I86" s="126"/>
      <c r="J86" s="126"/>
      <c r="K86" s="127"/>
      <c r="L86" s="126"/>
      <c r="M86" s="127"/>
      <c r="N86" s="128"/>
    </row>
    <row r="87" spans="1:14" ht="15.75" thickBot="1">
      <c r="A87" s="321"/>
      <c r="B87" s="322"/>
      <c r="C87" s="323"/>
      <c r="D87" s="119" t="s">
        <v>57</v>
      </c>
      <c r="E87" s="262">
        <v>1E-3</v>
      </c>
      <c r="F87" s="262">
        <v>1E-3</v>
      </c>
      <c r="G87" s="156">
        <v>18</v>
      </c>
      <c r="H87" s="121">
        <f t="shared" si="6"/>
        <v>1.8000000000000002E-2</v>
      </c>
      <c r="I87" s="137"/>
      <c r="J87" s="137"/>
      <c r="K87" s="138"/>
      <c r="L87" s="137"/>
      <c r="M87" s="138"/>
      <c r="N87" s="139"/>
    </row>
    <row r="88" spans="1:14" ht="15" customHeight="1">
      <c r="A88" s="298">
        <v>3</v>
      </c>
      <c r="B88" s="313" t="s">
        <v>25</v>
      </c>
      <c r="C88" s="298">
        <v>150</v>
      </c>
      <c r="D88" s="114" t="s">
        <v>72</v>
      </c>
      <c r="E88" s="61">
        <v>7.0999999999999994E-2</v>
      </c>
      <c r="F88" s="61">
        <v>7.0999999999999994E-2</v>
      </c>
      <c r="G88" s="123">
        <v>55</v>
      </c>
      <c r="H88" s="115">
        <f t="shared" si="6"/>
        <v>3.9049999999999998</v>
      </c>
      <c r="I88" s="124"/>
      <c r="J88" s="124"/>
      <c r="K88" s="125"/>
      <c r="L88" s="124"/>
      <c r="M88" s="125"/>
      <c r="N88" s="129"/>
    </row>
    <row r="89" spans="1:14">
      <c r="A89" s="299"/>
      <c r="B89" s="314"/>
      <c r="C89" s="299"/>
      <c r="D89" s="63" t="s">
        <v>58</v>
      </c>
      <c r="E89" s="174">
        <v>6.0000000000000001E-3</v>
      </c>
      <c r="F89" s="174">
        <v>6.0000000000000001E-3</v>
      </c>
      <c r="G89" s="64">
        <v>955</v>
      </c>
      <c r="H89" s="116">
        <f t="shared" si="6"/>
        <v>5.73</v>
      </c>
      <c r="I89" s="126">
        <v>5.89</v>
      </c>
      <c r="J89" s="126">
        <v>11.4</v>
      </c>
      <c r="K89" s="127">
        <v>25.5</v>
      </c>
      <c r="L89" s="126">
        <v>227.7</v>
      </c>
      <c r="M89" s="128" t="s">
        <v>100</v>
      </c>
      <c r="N89" s="128"/>
    </row>
    <row r="90" spans="1:14" ht="15.75" thickBot="1">
      <c r="A90" s="304"/>
      <c r="B90" s="316"/>
      <c r="C90" s="304"/>
      <c r="D90" s="119" t="s">
        <v>57</v>
      </c>
      <c r="E90" s="197">
        <v>2E-3</v>
      </c>
      <c r="F90" s="197">
        <v>2E-3</v>
      </c>
      <c r="G90" s="156">
        <v>18</v>
      </c>
      <c r="H90" s="121">
        <f t="shared" si="6"/>
        <v>3.6000000000000004E-2</v>
      </c>
      <c r="I90" s="137"/>
      <c r="J90" s="137"/>
      <c r="K90" s="138"/>
      <c r="L90" s="137"/>
      <c r="M90" s="138"/>
      <c r="N90" s="139"/>
    </row>
    <row r="91" spans="1:14" ht="18.75" customHeight="1" thickBot="1">
      <c r="A91" s="219">
        <v>4</v>
      </c>
      <c r="B91" s="200" t="s">
        <v>118</v>
      </c>
      <c r="C91" s="227">
        <v>70</v>
      </c>
      <c r="D91" s="226" t="s">
        <v>78</v>
      </c>
      <c r="E91" s="220">
        <v>7.4999999999999997E-2</v>
      </c>
      <c r="F91" s="220">
        <v>7.0000000000000007E-2</v>
      </c>
      <c r="G91" s="12">
        <v>200</v>
      </c>
      <c r="H91" s="13">
        <f t="shared" si="6"/>
        <v>15</v>
      </c>
      <c r="I91" s="105">
        <v>0.56000000000000005</v>
      </c>
      <c r="J91" s="105">
        <v>7.0000000000000007E-2</v>
      </c>
      <c r="K91" s="105">
        <v>1.96</v>
      </c>
      <c r="L91" s="105">
        <v>10.5</v>
      </c>
      <c r="M91" s="105" t="s">
        <v>110</v>
      </c>
      <c r="N91" s="228"/>
    </row>
    <row r="92" spans="1:14" ht="21" customHeight="1" thickBot="1">
      <c r="A92" s="59">
        <v>5</v>
      </c>
      <c r="B92" s="268" t="s">
        <v>30</v>
      </c>
      <c r="C92" s="60">
        <v>60</v>
      </c>
      <c r="D92" s="208" t="s">
        <v>30</v>
      </c>
      <c r="E92" s="60">
        <v>0.06</v>
      </c>
      <c r="F92" s="60">
        <v>0.06</v>
      </c>
      <c r="G92" s="182">
        <v>50</v>
      </c>
      <c r="H92" s="136">
        <f t="shared" si="6"/>
        <v>3</v>
      </c>
      <c r="I92" s="217">
        <v>6.42</v>
      </c>
      <c r="J92" s="217">
        <v>2.7</v>
      </c>
      <c r="K92" s="217">
        <v>26.1</v>
      </c>
      <c r="L92" s="217">
        <v>164.4</v>
      </c>
      <c r="M92" s="217" t="s">
        <v>96</v>
      </c>
      <c r="N92" s="128"/>
    </row>
    <row r="93" spans="1:14" ht="15.75" thickBot="1">
      <c r="A93" s="298">
        <v>6</v>
      </c>
      <c r="B93" s="305" t="s">
        <v>54</v>
      </c>
      <c r="C93" s="313" t="s">
        <v>31</v>
      </c>
      <c r="D93" s="229" t="s">
        <v>53</v>
      </c>
      <c r="E93" s="213">
        <v>1E-3</v>
      </c>
      <c r="F93" s="213">
        <v>1E-3</v>
      </c>
      <c r="G93" s="179">
        <v>750</v>
      </c>
      <c r="H93" s="210">
        <f t="shared" si="6"/>
        <v>0.75</v>
      </c>
      <c r="I93" s="124"/>
      <c r="J93" s="124"/>
      <c r="K93" s="125"/>
      <c r="L93" s="124"/>
      <c r="M93" s="125"/>
      <c r="N93" s="129"/>
    </row>
    <row r="94" spans="1:14" ht="15.75" thickBot="1">
      <c r="A94" s="299"/>
      <c r="B94" s="306"/>
      <c r="C94" s="314"/>
      <c r="D94" s="226" t="s">
        <v>43</v>
      </c>
      <c r="E94" s="220">
        <v>1.4999999999999999E-2</v>
      </c>
      <c r="F94" s="220">
        <v>1.4999999999999999E-2</v>
      </c>
      <c r="G94" s="12">
        <v>72</v>
      </c>
      <c r="H94" s="13">
        <f t="shared" si="6"/>
        <v>1.08</v>
      </c>
      <c r="I94" s="105">
        <v>0.2</v>
      </c>
      <c r="J94" s="105">
        <v>0</v>
      </c>
      <c r="K94" s="214">
        <v>14</v>
      </c>
      <c r="L94" s="105">
        <v>56</v>
      </c>
      <c r="M94" s="215" t="s">
        <v>95</v>
      </c>
      <c r="N94" s="282"/>
    </row>
    <row r="95" spans="1:14">
      <c r="A95" s="317"/>
      <c r="B95" s="315"/>
      <c r="C95" s="315"/>
      <c r="D95" s="133"/>
      <c r="E95" s="216"/>
      <c r="F95" s="216"/>
      <c r="G95" s="134"/>
      <c r="H95" s="135"/>
      <c r="I95" s="126"/>
      <c r="J95" s="126"/>
      <c r="K95" s="127"/>
      <c r="L95" s="126"/>
      <c r="M95" s="127"/>
      <c r="N95" s="128"/>
    </row>
    <row r="96" spans="1:14" ht="15.75" customHeight="1" thickBot="1">
      <c r="A96" s="342" t="s">
        <v>27</v>
      </c>
      <c r="B96" s="343"/>
      <c r="C96" s="343"/>
      <c r="D96" s="343"/>
      <c r="E96" s="343"/>
      <c r="F96" s="343"/>
      <c r="G96" s="344"/>
      <c r="H96" s="136">
        <f>SUM(H75:H95)</f>
        <v>85.832000000000022</v>
      </c>
      <c r="I96" s="137">
        <f>SUM(I75:I95)</f>
        <v>27.02</v>
      </c>
      <c r="J96" s="137">
        <f>SUM(J75:J95)</f>
        <v>27.470000000000002</v>
      </c>
      <c r="K96" s="138">
        <f>SUM(K75:K95)</f>
        <v>77.960000000000008</v>
      </c>
      <c r="L96" s="137">
        <f>L79+L89+L91+L92+L94</f>
        <v>613.4</v>
      </c>
      <c r="M96" s="138"/>
      <c r="N96" s="139"/>
    </row>
    <row r="97" spans="1:14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 ht="15.75" thickBot="1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 ht="34.5" customHeight="1">
      <c r="A103" s="295" t="s">
        <v>33</v>
      </c>
      <c r="B103" s="296"/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7"/>
    </row>
    <row r="104" spans="1:14" ht="68.25" customHeight="1">
      <c r="A104" s="58" t="s">
        <v>1</v>
      </c>
      <c r="B104" s="62"/>
      <c r="C104" s="62" t="s">
        <v>2</v>
      </c>
      <c r="D104" s="63" t="s">
        <v>3</v>
      </c>
      <c r="E104" s="62" t="s">
        <v>4</v>
      </c>
      <c r="F104" s="62" t="s">
        <v>5</v>
      </c>
      <c r="G104" s="64" t="s">
        <v>6</v>
      </c>
      <c r="H104" s="62" t="s">
        <v>7</v>
      </c>
      <c r="I104" s="62" t="s">
        <v>8</v>
      </c>
      <c r="J104" s="65" t="s">
        <v>9</v>
      </c>
      <c r="K104" s="62" t="s">
        <v>10</v>
      </c>
      <c r="L104" s="62" t="s">
        <v>11</v>
      </c>
      <c r="M104" s="62" t="s">
        <v>12</v>
      </c>
      <c r="N104" s="66" t="s">
        <v>13</v>
      </c>
    </row>
    <row r="105" spans="1:14" ht="15.75" thickBot="1">
      <c r="A105" s="67"/>
      <c r="B105" s="68" t="s">
        <v>14</v>
      </c>
      <c r="C105" s="68" t="s">
        <v>15</v>
      </c>
      <c r="D105" s="69"/>
      <c r="E105" s="68" t="s">
        <v>15</v>
      </c>
      <c r="F105" s="68" t="s">
        <v>15</v>
      </c>
      <c r="G105" s="70" t="s">
        <v>16</v>
      </c>
      <c r="H105" s="68" t="s">
        <v>17</v>
      </c>
      <c r="I105" s="68" t="s">
        <v>15</v>
      </c>
      <c r="J105" s="68" t="s">
        <v>15</v>
      </c>
      <c r="K105" s="68" t="s">
        <v>15</v>
      </c>
      <c r="L105" s="68" t="s">
        <v>15</v>
      </c>
      <c r="M105" s="68"/>
      <c r="N105" s="113"/>
    </row>
    <row r="106" spans="1:14" ht="16.5" customHeight="1">
      <c r="A106" s="298">
        <v>1</v>
      </c>
      <c r="B106" s="300" t="s">
        <v>90</v>
      </c>
      <c r="C106" s="305">
        <v>90</v>
      </c>
      <c r="D106" s="140" t="s">
        <v>56</v>
      </c>
      <c r="E106" s="141">
        <v>0.09</v>
      </c>
      <c r="F106" s="141">
        <v>6.5000000000000002E-2</v>
      </c>
      <c r="G106" s="123">
        <v>580</v>
      </c>
      <c r="H106" s="115">
        <f>G106*E106</f>
        <v>52.199999999999996</v>
      </c>
      <c r="I106" s="142"/>
      <c r="J106" s="143"/>
      <c r="K106" s="144"/>
      <c r="L106" s="143"/>
      <c r="M106" s="145"/>
      <c r="N106" s="144"/>
    </row>
    <row r="107" spans="1:14" ht="30" customHeight="1">
      <c r="A107" s="340"/>
      <c r="B107" s="341"/>
      <c r="C107" s="341"/>
      <c r="D107" s="146" t="s">
        <v>22</v>
      </c>
      <c r="E107" s="147">
        <v>2.7E-2</v>
      </c>
      <c r="F107" s="147"/>
      <c r="G107" s="64"/>
      <c r="H107" s="116">
        <f t="shared" ref="H107:H131" si="7">G107*E107</f>
        <v>0</v>
      </c>
      <c r="I107" s="148"/>
      <c r="J107" s="149"/>
      <c r="K107" s="150"/>
      <c r="L107" s="149"/>
      <c r="M107" s="150"/>
      <c r="N107" s="238" t="s">
        <v>98</v>
      </c>
    </row>
    <row r="108" spans="1:14" ht="15" customHeight="1">
      <c r="A108" s="340"/>
      <c r="B108" s="341"/>
      <c r="C108" s="341"/>
      <c r="D108" s="146" t="s">
        <v>30</v>
      </c>
      <c r="E108" s="147">
        <v>1.6E-2</v>
      </c>
      <c r="F108" s="147">
        <v>1.6E-2</v>
      </c>
      <c r="G108" s="64">
        <v>50</v>
      </c>
      <c r="H108" s="116">
        <f t="shared" ref="H108:H113" si="8">G108*E108</f>
        <v>0.8</v>
      </c>
      <c r="I108" s="148">
        <v>11.7</v>
      </c>
      <c r="J108" s="149">
        <v>12.6</v>
      </c>
      <c r="K108" s="150">
        <v>14.85</v>
      </c>
      <c r="L108" s="149">
        <v>223.2</v>
      </c>
      <c r="M108" s="150" t="s">
        <v>105</v>
      </c>
      <c r="N108" s="151"/>
    </row>
    <row r="109" spans="1:14" ht="15.75" customHeight="1">
      <c r="A109" s="340"/>
      <c r="B109" s="341"/>
      <c r="C109" s="341"/>
      <c r="D109" s="146" t="s">
        <v>21</v>
      </c>
      <c r="E109" s="147">
        <v>1.0999999999999999E-2</v>
      </c>
      <c r="F109" s="147">
        <v>8.9999999999999993E-3</v>
      </c>
      <c r="G109" s="64">
        <v>45</v>
      </c>
      <c r="H109" s="116">
        <f t="shared" si="8"/>
        <v>0.495</v>
      </c>
      <c r="I109" s="148"/>
      <c r="J109" s="149"/>
      <c r="K109" s="150"/>
      <c r="L109" s="149"/>
      <c r="M109" s="150"/>
      <c r="N109" s="151"/>
    </row>
    <row r="110" spans="1:14" ht="14.25" customHeight="1">
      <c r="A110" s="340"/>
      <c r="B110" s="341"/>
      <c r="C110" s="341"/>
      <c r="D110" s="146" t="s">
        <v>49</v>
      </c>
      <c r="E110" s="147">
        <v>8.9999999999999993E-3</v>
      </c>
      <c r="F110" s="147">
        <v>8.9999999999999993E-3</v>
      </c>
      <c r="G110" s="64">
        <v>30</v>
      </c>
      <c r="H110" s="116">
        <f t="shared" si="8"/>
        <v>0.26999999999999996</v>
      </c>
      <c r="I110" s="148"/>
      <c r="J110" s="149"/>
      <c r="K110" s="150"/>
      <c r="L110" s="149"/>
      <c r="M110" s="150"/>
      <c r="N110" s="151"/>
    </row>
    <row r="111" spans="1:14" ht="15.75" customHeight="1">
      <c r="A111" s="340"/>
      <c r="B111" s="341"/>
      <c r="C111" s="341"/>
      <c r="D111" s="146" t="s">
        <v>23</v>
      </c>
      <c r="E111" s="147">
        <v>5.0000000000000001E-3</v>
      </c>
      <c r="F111" s="147">
        <v>5.0000000000000001E-3</v>
      </c>
      <c r="G111" s="64">
        <v>140</v>
      </c>
      <c r="H111" s="116">
        <f t="shared" si="8"/>
        <v>0.70000000000000007</v>
      </c>
      <c r="I111" s="148"/>
      <c r="J111" s="149"/>
      <c r="K111" s="150"/>
      <c r="L111" s="149"/>
      <c r="M111" s="150"/>
      <c r="N111" s="151"/>
    </row>
    <row r="112" spans="1:14" ht="13.5" customHeight="1">
      <c r="A112" s="340"/>
      <c r="B112" s="341"/>
      <c r="C112" s="341"/>
      <c r="D112" s="146" t="s">
        <v>57</v>
      </c>
      <c r="E112" s="147">
        <v>2E-3</v>
      </c>
      <c r="F112" s="147">
        <v>2E-3</v>
      </c>
      <c r="G112" s="64">
        <v>18</v>
      </c>
      <c r="H112" s="116">
        <f t="shared" si="8"/>
        <v>3.6000000000000004E-2</v>
      </c>
      <c r="I112" s="148"/>
      <c r="J112" s="149"/>
      <c r="K112" s="150"/>
      <c r="L112" s="149"/>
      <c r="M112" s="150"/>
      <c r="N112" s="151"/>
    </row>
    <row r="113" spans="1:14" ht="13.5" customHeight="1" thickBot="1">
      <c r="A113" s="340"/>
      <c r="B113" s="341"/>
      <c r="C113" s="341"/>
      <c r="D113" s="146" t="s">
        <v>124</v>
      </c>
      <c r="E113" s="147">
        <v>5.0000000000000001E-3</v>
      </c>
      <c r="F113" s="147">
        <v>4.0000000000000001E-3</v>
      </c>
      <c r="G113" s="64">
        <v>167</v>
      </c>
      <c r="H113" s="116">
        <f t="shared" si="8"/>
        <v>0.83499999999999996</v>
      </c>
      <c r="I113" s="148"/>
      <c r="J113" s="149"/>
      <c r="K113" s="150"/>
      <c r="L113" s="149"/>
      <c r="M113" s="150"/>
      <c r="N113" s="151"/>
    </row>
    <row r="114" spans="1:14" ht="15.75" customHeight="1">
      <c r="A114" s="337">
        <v>2</v>
      </c>
      <c r="B114" s="300" t="s">
        <v>122</v>
      </c>
      <c r="C114" s="305">
        <v>50</v>
      </c>
      <c r="D114" s="114" t="s">
        <v>23</v>
      </c>
      <c r="E114" s="257">
        <v>3.0000000000000001E-3</v>
      </c>
      <c r="F114" s="257">
        <v>3.0000000000000001E-3</v>
      </c>
      <c r="G114" s="123">
        <v>140</v>
      </c>
      <c r="H114" s="115">
        <f t="shared" ref="H114:H120" si="9">G114*E114</f>
        <v>0.42</v>
      </c>
      <c r="I114" s="124"/>
      <c r="J114" s="124"/>
      <c r="K114" s="125"/>
      <c r="L114" s="124"/>
      <c r="M114" s="125"/>
      <c r="N114" s="129"/>
    </row>
    <row r="115" spans="1:14" ht="12.75" customHeight="1">
      <c r="A115" s="338"/>
      <c r="B115" s="318"/>
      <c r="C115" s="320"/>
      <c r="D115" s="63" t="s">
        <v>49</v>
      </c>
      <c r="E115" s="258">
        <v>3.0000000000000001E-3</v>
      </c>
      <c r="F115" s="258">
        <v>3.0000000000000001E-3</v>
      </c>
      <c r="G115" s="64">
        <v>30</v>
      </c>
      <c r="H115" s="116">
        <f t="shared" si="9"/>
        <v>0.09</v>
      </c>
      <c r="I115" s="126"/>
      <c r="J115" s="126"/>
      <c r="K115" s="127"/>
      <c r="L115" s="126"/>
      <c r="M115" s="127"/>
      <c r="N115" s="128"/>
    </row>
    <row r="116" spans="1:14" ht="13.5" customHeight="1">
      <c r="A116" s="338"/>
      <c r="B116" s="318"/>
      <c r="C116" s="320"/>
      <c r="D116" s="63" t="s">
        <v>24</v>
      </c>
      <c r="E116" s="258">
        <v>5.0000000000000001E-3</v>
      </c>
      <c r="F116" s="258">
        <v>5.0000000000000001E-3</v>
      </c>
      <c r="G116" s="64">
        <v>285</v>
      </c>
      <c r="H116" s="116">
        <f t="shared" si="9"/>
        <v>1.425</v>
      </c>
      <c r="I116" s="126">
        <v>4.95</v>
      </c>
      <c r="J116" s="126">
        <v>2.5</v>
      </c>
      <c r="K116" s="127">
        <v>5</v>
      </c>
      <c r="L116" s="126">
        <v>61.55</v>
      </c>
      <c r="M116" s="127" t="s">
        <v>123</v>
      </c>
      <c r="N116" s="128"/>
    </row>
    <row r="117" spans="1:14" ht="13.5" customHeight="1">
      <c r="A117" s="338"/>
      <c r="B117" s="318"/>
      <c r="C117" s="320"/>
      <c r="D117" s="63" t="s">
        <v>48</v>
      </c>
      <c r="E117" s="258">
        <v>5.0000000000000001E-3</v>
      </c>
      <c r="F117" s="258">
        <v>5.0000000000000001E-3</v>
      </c>
      <c r="G117" s="64">
        <v>40</v>
      </c>
      <c r="H117" s="116">
        <f t="shared" si="9"/>
        <v>0.2</v>
      </c>
      <c r="I117" s="126"/>
      <c r="J117" s="126"/>
      <c r="K117" s="127"/>
      <c r="L117" s="126"/>
      <c r="M117" s="127"/>
      <c r="N117" s="128"/>
    </row>
    <row r="118" spans="1:14" ht="13.5" customHeight="1">
      <c r="A118" s="338"/>
      <c r="B118" s="318"/>
      <c r="C118" s="320"/>
      <c r="D118" s="69" t="s">
        <v>21</v>
      </c>
      <c r="E118" s="261">
        <v>2E-3</v>
      </c>
      <c r="F118" s="261">
        <v>1E-3</v>
      </c>
      <c r="G118" s="70">
        <v>45</v>
      </c>
      <c r="H118" s="112">
        <f t="shared" si="9"/>
        <v>0.09</v>
      </c>
      <c r="I118" s="126"/>
      <c r="J118" s="126"/>
      <c r="K118" s="127"/>
      <c r="L118" s="126"/>
      <c r="M118" s="127"/>
      <c r="N118" s="128"/>
    </row>
    <row r="119" spans="1:14" ht="12.75" customHeight="1">
      <c r="A119" s="338"/>
      <c r="B119" s="318"/>
      <c r="C119" s="320"/>
      <c r="D119" s="69" t="s">
        <v>43</v>
      </c>
      <c r="E119" s="261">
        <v>1E-3</v>
      </c>
      <c r="F119" s="261">
        <v>1E-3</v>
      </c>
      <c r="G119" s="70">
        <v>72</v>
      </c>
      <c r="H119" s="112">
        <f t="shared" si="9"/>
        <v>7.2000000000000008E-2</v>
      </c>
      <c r="I119" s="126"/>
      <c r="J119" s="126"/>
      <c r="K119" s="127"/>
      <c r="L119" s="126"/>
      <c r="M119" s="127"/>
      <c r="N119" s="128"/>
    </row>
    <row r="120" spans="1:14" ht="15.75" thickBot="1">
      <c r="A120" s="339"/>
      <c r="B120" s="322"/>
      <c r="C120" s="323"/>
      <c r="D120" s="119" t="s">
        <v>57</v>
      </c>
      <c r="E120" s="262">
        <v>1E-3</v>
      </c>
      <c r="F120" s="262">
        <v>1E-3</v>
      </c>
      <c r="G120" s="156">
        <v>18</v>
      </c>
      <c r="H120" s="121">
        <f t="shared" si="9"/>
        <v>1.8000000000000002E-2</v>
      </c>
      <c r="I120" s="137"/>
      <c r="J120" s="137"/>
      <c r="K120" s="138"/>
      <c r="L120" s="137"/>
      <c r="M120" s="138"/>
      <c r="N120" s="139"/>
    </row>
    <row r="121" spans="1:14" ht="15.75" customHeight="1">
      <c r="A121" s="329">
        <v>3</v>
      </c>
      <c r="B121" s="298" t="s">
        <v>32</v>
      </c>
      <c r="C121" s="305">
        <v>150</v>
      </c>
      <c r="D121" s="140" t="s">
        <v>60</v>
      </c>
      <c r="E121" s="141">
        <v>0.05</v>
      </c>
      <c r="F121" s="141">
        <v>0.05</v>
      </c>
      <c r="G121" s="123">
        <v>35</v>
      </c>
      <c r="H121" s="115">
        <f t="shared" si="7"/>
        <v>1.75</v>
      </c>
      <c r="I121" s="142"/>
      <c r="J121" s="143"/>
      <c r="K121" s="144"/>
      <c r="L121" s="143"/>
      <c r="M121" s="144"/>
      <c r="N121" s="144"/>
    </row>
    <row r="122" spans="1:14" ht="15" customHeight="1">
      <c r="A122" s="330"/>
      <c r="B122" s="319"/>
      <c r="C122" s="320"/>
      <c r="D122" s="146" t="s">
        <v>58</v>
      </c>
      <c r="E122" s="147">
        <v>6.0000000000000001E-3</v>
      </c>
      <c r="F122" s="147">
        <v>6.0000000000000001E-3</v>
      </c>
      <c r="G122" s="64">
        <v>955</v>
      </c>
      <c r="H122" s="116">
        <f t="shared" si="7"/>
        <v>5.73</v>
      </c>
      <c r="I122" s="148">
        <v>3.75</v>
      </c>
      <c r="J122" s="149">
        <v>4.5</v>
      </c>
      <c r="K122" s="150">
        <v>27.3</v>
      </c>
      <c r="L122" s="149">
        <v>165.3</v>
      </c>
      <c r="M122" s="150" t="s">
        <v>103</v>
      </c>
      <c r="N122" s="150"/>
    </row>
    <row r="123" spans="1:14" ht="15.75" customHeight="1" thickBot="1">
      <c r="A123" s="331"/>
      <c r="B123" s="321"/>
      <c r="C123" s="323"/>
      <c r="D123" s="152" t="s">
        <v>57</v>
      </c>
      <c r="E123" s="153">
        <v>2E-3</v>
      </c>
      <c r="F123" s="153">
        <v>2E-3</v>
      </c>
      <c r="G123" s="70">
        <v>18</v>
      </c>
      <c r="H123" s="112">
        <f t="shared" ref="H123:H126" si="10">G123*E123</f>
        <v>3.6000000000000004E-2</v>
      </c>
      <c r="I123" s="148"/>
      <c r="J123" s="149"/>
      <c r="K123" s="150"/>
      <c r="L123" s="149"/>
      <c r="M123" s="150"/>
      <c r="N123" s="150"/>
    </row>
    <row r="124" spans="1:14" ht="15" customHeight="1">
      <c r="A124" s="329">
        <v>4</v>
      </c>
      <c r="B124" s="332" t="s">
        <v>91</v>
      </c>
      <c r="C124" s="305">
        <v>70</v>
      </c>
      <c r="D124" s="212" t="s">
        <v>55</v>
      </c>
      <c r="E124" s="249">
        <v>0.08</v>
      </c>
      <c r="F124" s="249">
        <v>0.06</v>
      </c>
      <c r="G124" s="179">
        <v>45</v>
      </c>
      <c r="H124" s="245">
        <f t="shared" si="10"/>
        <v>3.6</v>
      </c>
      <c r="I124" s="254">
        <v>1.8</v>
      </c>
      <c r="J124" s="254">
        <v>5.0999999999999996</v>
      </c>
      <c r="K124" s="254">
        <v>10.8</v>
      </c>
      <c r="L124" s="254">
        <v>96.6</v>
      </c>
      <c r="M124" s="254" t="s">
        <v>97</v>
      </c>
      <c r="N124" s="101"/>
    </row>
    <row r="125" spans="1:14" ht="12.75" customHeight="1">
      <c r="A125" s="330"/>
      <c r="B125" s="333"/>
      <c r="C125" s="320"/>
      <c r="D125" s="195" t="s">
        <v>63</v>
      </c>
      <c r="E125" s="252">
        <v>5.0000000000000001E-3</v>
      </c>
      <c r="F125" s="252">
        <v>5.0000000000000001E-3</v>
      </c>
      <c r="G125" s="192">
        <v>135</v>
      </c>
      <c r="H125" s="204">
        <f t="shared" si="10"/>
        <v>0.67500000000000004</v>
      </c>
      <c r="I125" s="255"/>
      <c r="J125" s="255"/>
      <c r="K125" s="255"/>
      <c r="L125" s="255"/>
      <c r="M125" s="255"/>
      <c r="N125" s="102"/>
    </row>
    <row r="126" spans="1:14" ht="13.5" customHeight="1" thickBot="1">
      <c r="A126" s="331"/>
      <c r="B126" s="334"/>
      <c r="C126" s="323"/>
      <c r="D126" s="208" t="s">
        <v>46</v>
      </c>
      <c r="E126" s="250">
        <v>1E-3</v>
      </c>
      <c r="F126" s="250">
        <v>1E-3</v>
      </c>
      <c r="G126" s="182">
        <v>18</v>
      </c>
      <c r="H126" s="211">
        <f t="shared" si="10"/>
        <v>1.8000000000000002E-2</v>
      </c>
      <c r="I126" s="256"/>
      <c r="J126" s="256"/>
      <c r="K126" s="256"/>
      <c r="L126" s="256"/>
      <c r="M126" s="256"/>
      <c r="N126" s="16"/>
    </row>
    <row r="127" spans="1:14" ht="15.75" hidden="1" customHeight="1" thickBot="1">
      <c r="A127" s="15"/>
      <c r="B127" s="15"/>
      <c r="C127" s="49"/>
      <c r="D127" s="283" t="s">
        <v>66</v>
      </c>
      <c r="E127" s="181">
        <v>3.0000000000000001E-3</v>
      </c>
      <c r="F127" s="181">
        <v>2E-3</v>
      </c>
      <c r="G127" s="182">
        <v>12</v>
      </c>
      <c r="H127" s="136">
        <f t="shared" si="7"/>
        <v>3.6000000000000004E-2</v>
      </c>
      <c r="I127" s="107"/>
      <c r="J127" s="104"/>
      <c r="K127" s="160"/>
      <c r="L127" s="104"/>
      <c r="M127" s="160"/>
      <c r="N127" s="160"/>
    </row>
    <row r="128" spans="1:14" ht="19.5" customHeight="1" thickBot="1">
      <c r="A128" s="105">
        <v>5</v>
      </c>
      <c r="B128" s="278" t="s">
        <v>115</v>
      </c>
      <c r="C128" s="55">
        <v>60</v>
      </c>
      <c r="D128" s="161" t="s">
        <v>30</v>
      </c>
      <c r="E128" s="162">
        <v>0.06</v>
      </c>
      <c r="F128" s="162">
        <v>0.06</v>
      </c>
      <c r="G128" s="12">
        <v>50</v>
      </c>
      <c r="H128" s="13">
        <f>G128*E128</f>
        <v>3</v>
      </c>
      <c r="I128" s="105">
        <v>6.42</v>
      </c>
      <c r="J128" s="105">
        <v>2.7</v>
      </c>
      <c r="K128" s="105">
        <v>26.1</v>
      </c>
      <c r="L128" s="105">
        <v>164.4</v>
      </c>
      <c r="M128" s="105" t="s">
        <v>96</v>
      </c>
      <c r="N128" s="163"/>
    </row>
    <row r="129" spans="1:14" ht="15" customHeight="1">
      <c r="A129" s="298">
        <v>6</v>
      </c>
      <c r="B129" s="305" t="s">
        <v>26</v>
      </c>
      <c r="C129" s="305" t="s">
        <v>28</v>
      </c>
      <c r="D129" s="164" t="s">
        <v>74</v>
      </c>
      <c r="E129" s="165">
        <v>4.0000000000000001E-3</v>
      </c>
      <c r="F129" s="165">
        <v>4.0000000000000001E-3</v>
      </c>
      <c r="G129" s="134">
        <v>1000</v>
      </c>
      <c r="H129" s="135">
        <f t="shared" si="7"/>
        <v>4</v>
      </c>
      <c r="I129" s="148"/>
      <c r="J129" s="149"/>
      <c r="K129" s="150"/>
      <c r="L129" s="149"/>
      <c r="M129" s="150"/>
      <c r="N129" s="150"/>
    </row>
    <row r="130" spans="1:14" ht="16.5" customHeight="1">
      <c r="A130" s="299"/>
      <c r="B130" s="306"/>
      <c r="C130" s="306"/>
      <c r="D130" s="146" t="s">
        <v>62</v>
      </c>
      <c r="E130" s="147">
        <v>0.02</v>
      </c>
      <c r="F130" s="147">
        <v>0.02</v>
      </c>
      <c r="G130" s="64">
        <v>72</v>
      </c>
      <c r="H130" s="116">
        <f t="shared" si="7"/>
        <v>1.44</v>
      </c>
      <c r="I130" s="166">
        <v>7</v>
      </c>
      <c r="J130" s="99">
        <v>4.5999999999999996</v>
      </c>
      <c r="K130" s="151">
        <v>19.399999999999999</v>
      </c>
      <c r="L130" s="99">
        <v>154</v>
      </c>
      <c r="M130" s="151" t="s">
        <v>102</v>
      </c>
      <c r="N130" s="150"/>
    </row>
    <row r="131" spans="1:14" ht="15.75" customHeight="1" thickBot="1">
      <c r="A131" s="304"/>
      <c r="B131" s="307"/>
      <c r="C131" s="307"/>
      <c r="D131" s="154" t="s">
        <v>20</v>
      </c>
      <c r="E131" s="155">
        <v>0.1</v>
      </c>
      <c r="F131" s="155">
        <v>0.1</v>
      </c>
      <c r="G131" s="156">
        <v>85</v>
      </c>
      <c r="H131" s="121">
        <f t="shared" si="7"/>
        <v>8.5</v>
      </c>
      <c r="I131" s="157"/>
      <c r="J131" s="158"/>
      <c r="K131" s="159"/>
      <c r="L131" s="158"/>
      <c r="M131" s="159"/>
      <c r="N131" s="159"/>
    </row>
    <row r="132" spans="1:14" ht="15.75" customHeight="1" thickBot="1">
      <c r="A132" s="310" t="s">
        <v>27</v>
      </c>
      <c r="B132" s="311"/>
      <c r="C132" s="311"/>
      <c r="D132" s="311"/>
      <c r="E132" s="311"/>
      <c r="F132" s="311"/>
      <c r="G132" s="328"/>
      <c r="H132" s="136">
        <f>SUM(H106:H131)</f>
        <v>86.436000000000007</v>
      </c>
      <c r="I132" s="167">
        <f>SUM(I106:I131)</f>
        <v>35.619999999999997</v>
      </c>
      <c r="J132" s="168">
        <f>SUM(J106:J131)</f>
        <v>32</v>
      </c>
      <c r="K132" s="167">
        <f>SUM(K106:K131)</f>
        <v>103.45000000000002</v>
      </c>
      <c r="L132" s="169">
        <f>L108+L122+L124+L128+L130</f>
        <v>803.5</v>
      </c>
      <c r="M132" s="138"/>
      <c r="N132" s="139"/>
    </row>
    <row r="133" spans="1:14" ht="15.75" customHeight="1">
      <c r="A133" s="4"/>
      <c r="B133" s="4"/>
      <c r="C133" s="4"/>
      <c r="D133" s="4"/>
      <c r="E133" s="4"/>
      <c r="F133" s="4"/>
      <c r="G133" s="4"/>
      <c r="H133" s="204"/>
      <c r="I133" s="263"/>
      <c r="J133" s="263"/>
      <c r="K133" s="263"/>
      <c r="L133" s="264"/>
      <c r="M133" s="263"/>
      <c r="N133" s="209"/>
    </row>
    <row r="134" spans="1:14">
      <c r="A134"/>
      <c r="B134"/>
      <c r="C134"/>
      <c r="D134"/>
      <c r="E134"/>
      <c r="F134"/>
      <c r="G134"/>
      <c r="H134"/>
    </row>
    <row r="135" spans="1:14" ht="17.25" customHeight="1" thickBot="1">
      <c r="A135"/>
      <c r="B135"/>
      <c r="C135"/>
      <c r="D135"/>
      <c r="E135"/>
      <c r="F135"/>
      <c r="G135"/>
      <c r="H135"/>
    </row>
    <row r="136" spans="1:14" ht="15" customHeight="1">
      <c r="A136" s="295" t="s">
        <v>34</v>
      </c>
      <c r="B136" s="296"/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7"/>
    </row>
    <row r="137" spans="1:14" ht="54" customHeight="1">
      <c r="A137" s="58" t="s">
        <v>1</v>
      </c>
      <c r="B137" s="62"/>
      <c r="C137" s="62" t="s">
        <v>2</v>
      </c>
      <c r="D137" s="63" t="s">
        <v>3</v>
      </c>
      <c r="E137" s="62" t="s">
        <v>4</v>
      </c>
      <c r="F137" s="62" t="s">
        <v>5</v>
      </c>
      <c r="G137" s="64" t="s">
        <v>6</v>
      </c>
      <c r="H137" s="62" t="s">
        <v>7</v>
      </c>
      <c r="I137" s="62" t="s">
        <v>8</v>
      </c>
      <c r="J137" s="65" t="s">
        <v>9</v>
      </c>
      <c r="K137" s="62" t="s">
        <v>10</v>
      </c>
      <c r="L137" s="62" t="s">
        <v>11</v>
      </c>
      <c r="M137" s="62" t="s">
        <v>12</v>
      </c>
      <c r="N137" s="66" t="s">
        <v>13</v>
      </c>
    </row>
    <row r="138" spans="1:14" ht="15.75" thickBot="1">
      <c r="A138" s="67"/>
      <c r="B138" s="68" t="s">
        <v>14</v>
      </c>
      <c r="C138" s="68" t="s">
        <v>15</v>
      </c>
      <c r="D138" s="69"/>
      <c r="E138" s="68" t="s">
        <v>15</v>
      </c>
      <c r="F138" s="68" t="s">
        <v>15</v>
      </c>
      <c r="G138" s="70" t="s">
        <v>16</v>
      </c>
      <c r="H138" s="68" t="s">
        <v>17</v>
      </c>
      <c r="I138" s="68" t="s">
        <v>15</v>
      </c>
      <c r="J138" s="68" t="s">
        <v>15</v>
      </c>
      <c r="K138" s="68" t="s">
        <v>15</v>
      </c>
      <c r="L138" s="68" t="s">
        <v>15</v>
      </c>
      <c r="M138" s="68"/>
      <c r="N138" s="113"/>
    </row>
    <row r="139" spans="1:14" ht="27" customHeight="1">
      <c r="A139" s="298">
        <v>1</v>
      </c>
      <c r="B139" s="300" t="s">
        <v>131</v>
      </c>
      <c r="C139" s="305">
        <v>90</v>
      </c>
      <c r="D139" s="114" t="s">
        <v>45</v>
      </c>
      <c r="E139" s="57">
        <v>0.12</v>
      </c>
      <c r="F139" s="57">
        <v>0.09</v>
      </c>
      <c r="G139" s="123">
        <v>420</v>
      </c>
      <c r="H139" s="115">
        <f>G139*E139</f>
        <v>50.4</v>
      </c>
      <c r="I139" s="170"/>
      <c r="J139" s="171"/>
      <c r="K139" s="170"/>
      <c r="L139" s="170"/>
      <c r="M139" s="101"/>
      <c r="N139" s="101" t="s">
        <v>98</v>
      </c>
    </row>
    <row r="140" spans="1:14">
      <c r="A140" s="319"/>
      <c r="B140" s="318"/>
      <c r="C140" s="320"/>
      <c r="D140" s="63" t="s">
        <v>66</v>
      </c>
      <c r="E140" s="62">
        <v>2E-3</v>
      </c>
      <c r="F140" s="62">
        <v>2E-3</v>
      </c>
      <c r="G140" s="64">
        <v>18</v>
      </c>
      <c r="H140" s="116">
        <f t="shared" ref="H140:H154" si="11">G140*E140</f>
        <v>3.6000000000000004E-2</v>
      </c>
      <c r="I140" s="130"/>
      <c r="J140" s="131"/>
      <c r="K140" s="130"/>
      <c r="L140" s="130"/>
      <c r="M140" s="128"/>
      <c r="N140" s="128"/>
    </row>
    <row r="141" spans="1:14">
      <c r="A141" s="319"/>
      <c r="B141" s="318"/>
      <c r="C141" s="320"/>
      <c r="D141" s="63" t="s">
        <v>21</v>
      </c>
      <c r="E141" s="62">
        <v>8.0000000000000002E-3</v>
      </c>
      <c r="F141" s="62">
        <v>6.0000000000000001E-3</v>
      </c>
      <c r="G141" s="64">
        <v>45</v>
      </c>
      <c r="H141" s="116">
        <f t="shared" si="11"/>
        <v>0.36</v>
      </c>
      <c r="I141" s="148">
        <v>19.8</v>
      </c>
      <c r="J141" s="149">
        <v>11.34</v>
      </c>
      <c r="K141" s="150">
        <v>5.29</v>
      </c>
      <c r="L141" s="149">
        <v>201</v>
      </c>
      <c r="M141" s="150" t="s">
        <v>101</v>
      </c>
      <c r="N141" s="128"/>
    </row>
    <row r="142" spans="1:14">
      <c r="A142" s="319"/>
      <c r="B142" s="318"/>
      <c r="C142" s="320"/>
      <c r="D142" s="63" t="s">
        <v>104</v>
      </c>
      <c r="E142" s="62">
        <v>5.0000000000000001E-3</v>
      </c>
      <c r="F142" s="62">
        <v>4.0000000000000001E-3</v>
      </c>
      <c r="G142" s="64">
        <v>167</v>
      </c>
      <c r="H142" s="116">
        <f t="shared" si="11"/>
        <v>0.83499999999999996</v>
      </c>
      <c r="I142" s="130"/>
      <c r="J142" s="131"/>
      <c r="K142" s="130"/>
      <c r="L142" s="130"/>
      <c r="M142" s="128"/>
      <c r="N142" s="128"/>
    </row>
    <row r="143" spans="1:14">
      <c r="A143" s="319"/>
      <c r="B143" s="318"/>
      <c r="C143" s="320"/>
      <c r="D143" s="63" t="s">
        <v>23</v>
      </c>
      <c r="E143" s="62">
        <v>5.0000000000000001E-3</v>
      </c>
      <c r="F143" s="62">
        <v>5.0000000000000001E-3</v>
      </c>
      <c r="G143" s="64">
        <v>140</v>
      </c>
      <c r="H143" s="116">
        <f t="shared" si="11"/>
        <v>0.70000000000000007</v>
      </c>
      <c r="I143" s="130"/>
      <c r="J143" s="131"/>
      <c r="K143" s="130"/>
      <c r="L143" s="130"/>
      <c r="M143" s="128"/>
      <c r="N143" s="128"/>
    </row>
    <row r="144" spans="1:14" ht="15.75" thickBot="1">
      <c r="A144" s="321"/>
      <c r="B144" s="322"/>
      <c r="C144" s="323"/>
      <c r="D144" s="69" t="s">
        <v>30</v>
      </c>
      <c r="E144" s="261">
        <v>8.0000000000000002E-3</v>
      </c>
      <c r="F144" s="261">
        <v>8.0000000000000002E-3</v>
      </c>
      <c r="G144" s="70">
        <v>50</v>
      </c>
      <c r="H144" s="112">
        <f t="shared" si="11"/>
        <v>0.4</v>
      </c>
      <c r="I144" s="130"/>
      <c r="J144" s="131"/>
      <c r="K144" s="130"/>
      <c r="L144" s="130"/>
      <c r="M144" s="128"/>
      <c r="N144" s="128"/>
    </row>
    <row r="145" spans="1:14">
      <c r="A145" s="298">
        <v>2</v>
      </c>
      <c r="B145" s="300" t="s">
        <v>125</v>
      </c>
      <c r="C145" s="305">
        <v>50</v>
      </c>
      <c r="D145" s="114" t="s">
        <v>59</v>
      </c>
      <c r="E145" s="257">
        <v>0.01</v>
      </c>
      <c r="F145" s="257">
        <v>0.01</v>
      </c>
      <c r="G145" s="123">
        <v>278</v>
      </c>
      <c r="H145" s="115">
        <f t="shared" si="11"/>
        <v>2.7800000000000002</v>
      </c>
      <c r="I145" s="170"/>
      <c r="J145" s="171"/>
      <c r="K145" s="170"/>
      <c r="L145" s="170"/>
      <c r="M145" s="129"/>
      <c r="N145" s="129"/>
    </row>
    <row r="146" spans="1:14">
      <c r="A146" s="319"/>
      <c r="B146" s="318"/>
      <c r="C146" s="320"/>
      <c r="D146" s="69" t="s">
        <v>49</v>
      </c>
      <c r="E146" s="261">
        <v>3.0000000000000001E-3</v>
      </c>
      <c r="F146" s="261">
        <v>3.0000000000000001E-3</v>
      </c>
      <c r="G146" s="70">
        <v>30</v>
      </c>
      <c r="H146" s="112">
        <f t="shared" ref="H146:H147" si="12">G146*E146</f>
        <v>0.09</v>
      </c>
      <c r="I146" s="130">
        <v>1</v>
      </c>
      <c r="J146" s="131">
        <v>2.85</v>
      </c>
      <c r="K146" s="130">
        <v>2.6</v>
      </c>
      <c r="L146" s="130">
        <v>39</v>
      </c>
      <c r="M146" s="128" t="s">
        <v>127</v>
      </c>
      <c r="N146" s="128"/>
    </row>
    <row r="147" spans="1:14">
      <c r="A147" s="319"/>
      <c r="B147" s="318"/>
      <c r="C147" s="320"/>
      <c r="D147" s="63" t="s">
        <v>126</v>
      </c>
      <c r="E147" s="258">
        <v>3.0000000000000001E-3</v>
      </c>
      <c r="F147" s="258">
        <v>3.0000000000000001E-3</v>
      </c>
      <c r="G147" s="64">
        <v>955</v>
      </c>
      <c r="H147" s="284">
        <f t="shared" si="12"/>
        <v>2.8650000000000002</v>
      </c>
      <c r="I147" s="130"/>
      <c r="J147" s="131"/>
      <c r="K147" s="130"/>
      <c r="L147" s="130"/>
      <c r="M147" s="128"/>
      <c r="N147" s="128"/>
    </row>
    <row r="148" spans="1:14" ht="18" customHeight="1" thickBot="1">
      <c r="A148" s="321"/>
      <c r="B148" s="322"/>
      <c r="C148" s="323"/>
      <c r="D148" s="119" t="s">
        <v>66</v>
      </c>
      <c r="E148" s="262">
        <v>1E-3</v>
      </c>
      <c r="F148" s="262">
        <v>1E-3</v>
      </c>
      <c r="G148" s="156">
        <v>18</v>
      </c>
      <c r="H148" s="285">
        <f t="shared" si="11"/>
        <v>1.8000000000000002E-2</v>
      </c>
      <c r="I148" s="172"/>
      <c r="J148" s="173"/>
      <c r="K148" s="172"/>
      <c r="L148" s="172"/>
      <c r="M148" s="139"/>
      <c r="N148" s="139"/>
    </row>
    <row r="149" spans="1:14" ht="18" customHeight="1">
      <c r="A149" s="298">
        <v>3</v>
      </c>
      <c r="B149" s="305" t="s">
        <v>64</v>
      </c>
      <c r="C149" s="305">
        <v>150</v>
      </c>
      <c r="D149" s="114" t="s">
        <v>65</v>
      </c>
      <c r="E149" s="57">
        <v>5.2999999999999999E-2</v>
      </c>
      <c r="F149" s="57">
        <v>5.2999999999999999E-2</v>
      </c>
      <c r="G149" s="123">
        <v>38</v>
      </c>
      <c r="H149" s="115">
        <f t="shared" si="11"/>
        <v>2.0139999999999998</v>
      </c>
      <c r="I149" s="170"/>
      <c r="J149" s="171"/>
      <c r="K149" s="170"/>
      <c r="L149" s="170"/>
      <c r="M149" s="129"/>
      <c r="N149" s="129"/>
    </row>
    <row r="150" spans="1:14" ht="15" customHeight="1">
      <c r="A150" s="299"/>
      <c r="B150" s="306"/>
      <c r="C150" s="306"/>
      <c r="D150" s="63" t="s">
        <v>58</v>
      </c>
      <c r="E150" s="62">
        <v>7.0000000000000001E-3</v>
      </c>
      <c r="F150" s="62">
        <v>7.0000000000000001E-3</v>
      </c>
      <c r="G150" s="64">
        <v>955</v>
      </c>
      <c r="H150" s="116">
        <f t="shared" si="11"/>
        <v>6.6850000000000005</v>
      </c>
      <c r="I150" s="130">
        <v>6</v>
      </c>
      <c r="J150" s="131">
        <v>1.35</v>
      </c>
      <c r="K150" s="130">
        <v>38.200000000000003</v>
      </c>
      <c r="L150" s="130">
        <v>180.3</v>
      </c>
      <c r="M150" s="128" t="s">
        <v>106</v>
      </c>
      <c r="N150" s="128"/>
    </row>
    <row r="151" spans="1:14" ht="15" customHeight="1" thickBot="1">
      <c r="A151" s="304"/>
      <c r="B151" s="307"/>
      <c r="C151" s="307"/>
      <c r="D151" s="69" t="s">
        <v>66</v>
      </c>
      <c r="E151" s="68">
        <v>2E-3</v>
      </c>
      <c r="F151" s="68">
        <v>2E-3</v>
      </c>
      <c r="G151" s="70">
        <v>18</v>
      </c>
      <c r="H151" s="112">
        <f t="shared" si="11"/>
        <v>3.6000000000000004E-2</v>
      </c>
      <c r="I151" s="130"/>
      <c r="J151" s="131"/>
      <c r="K151" s="130"/>
      <c r="L151" s="130"/>
      <c r="M151" s="128"/>
      <c r="N151" s="128"/>
    </row>
    <row r="152" spans="1:14" ht="18.75" customHeight="1" thickBot="1">
      <c r="A152" s="54">
        <v>4</v>
      </c>
      <c r="B152" s="279" t="s">
        <v>115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1"/>
        <v>3</v>
      </c>
      <c r="I152" s="105">
        <v>6.42</v>
      </c>
      <c r="J152" s="105">
        <v>2.7</v>
      </c>
      <c r="K152" s="105">
        <v>26.1</v>
      </c>
      <c r="L152" s="105">
        <v>164.4</v>
      </c>
      <c r="M152" s="105" t="s">
        <v>96</v>
      </c>
      <c r="N152" s="163"/>
    </row>
    <row r="153" spans="1:14" ht="15.75" thickBot="1">
      <c r="A153" s="298">
        <v>5</v>
      </c>
      <c r="B153" s="305" t="s">
        <v>54</v>
      </c>
      <c r="C153" s="313" t="s">
        <v>68</v>
      </c>
      <c r="D153" s="229" t="s">
        <v>53</v>
      </c>
      <c r="E153" s="221">
        <v>1E-3</v>
      </c>
      <c r="F153" s="221">
        <v>1E-3</v>
      </c>
      <c r="G153" s="179">
        <v>750</v>
      </c>
      <c r="H153" s="210">
        <f t="shared" si="11"/>
        <v>0.75</v>
      </c>
      <c r="I153" s="170"/>
      <c r="J153" s="171"/>
      <c r="K153" s="170"/>
      <c r="L153" s="170"/>
      <c r="M153" s="129"/>
      <c r="N153" s="129"/>
    </row>
    <row r="154" spans="1:14" ht="23.25" customHeight="1" thickBot="1">
      <c r="A154" s="304"/>
      <c r="B154" s="307"/>
      <c r="C154" s="316"/>
      <c r="D154" s="239" t="s">
        <v>43</v>
      </c>
      <c r="E154" s="224">
        <v>1.4999999999999999E-2</v>
      </c>
      <c r="F154" s="224">
        <v>1.4999999999999999E-2</v>
      </c>
      <c r="G154" s="156">
        <v>72</v>
      </c>
      <c r="H154" s="156">
        <f t="shared" si="11"/>
        <v>1.08</v>
      </c>
      <c r="I154" s="223">
        <v>0.2</v>
      </c>
      <c r="J154" s="105">
        <v>0</v>
      </c>
      <c r="K154" s="222">
        <v>14</v>
      </c>
      <c r="L154" s="105">
        <v>56</v>
      </c>
      <c r="M154" s="105" t="s">
        <v>95</v>
      </c>
      <c r="N154" s="228"/>
    </row>
    <row r="155" spans="1:14" ht="19.5" customHeight="1" thickBot="1">
      <c r="A155" s="310" t="s">
        <v>27</v>
      </c>
      <c r="B155" s="311"/>
      <c r="C155" s="311"/>
      <c r="D155" s="326"/>
      <c r="E155" s="326"/>
      <c r="F155" s="326"/>
      <c r="G155" s="327"/>
      <c r="H155" s="136">
        <f>SUM(H139:H154)</f>
        <v>72.049000000000007</v>
      </c>
      <c r="I155" s="172">
        <f>SUM(I139:I154)</f>
        <v>33.42</v>
      </c>
      <c r="J155" s="173">
        <f>SUM(J139:J154)</f>
        <v>18.239999999999998</v>
      </c>
      <c r="K155" s="172">
        <f>SUM(K139:K154)</f>
        <v>86.19</v>
      </c>
      <c r="L155" s="158">
        <f>L141+L150+L152+L154</f>
        <v>601.70000000000005</v>
      </c>
      <c r="M155" s="139"/>
      <c r="N155" s="139"/>
    </row>
    <row r="156" spans="1:14" ht="21" customHeight="1" thickBot="1"/>
    <row r="157" spans="1:14" ht="21.75" customHeight="1">
      <c r="B157" s="23" t="s">
        <v>82</v>
      </c>
      <c r="C157" s="24"/>
      <c r="D157" s="25"/>
      <c r="E157" s="26"/>
      <c r="F157" s="26"/>
      <c r="G157" s="27"/>
      <c r="H157" s="28">
        <f>H155+H132+H96+H54+H24</f>
        <v>410.48900000000003</v>
      </c>
      <c r="I157" s="37">
        <f>I155+I132+I96+I54+I24</f>
        <v>142.51999999999998</v>
      </c>
      <c r="J157" s="37">
        <f>J155+J132+J96+J54+J24</f>
        <v>115.44</v>
      </c>
      <c r="K157" s="37">
        <f>K155+K132+K96+K54+K24</f>
        <v>438.94</v>
      </c>
      <c r="L157" s="240">
        <f>L155+L132+L96+L54+L24</f>
        <v>3247.2</v>
      </c>
      <c r="M157" s="29"/>
      <c r="N157" s="9"/>
    </row>
    <row r="158" spans="1:14" hidden="1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>
      <c r="B160" s="31" t="s">
        <v>83</v>
      </c>
      <c r="C160" s="21"/>
      <c r="D160" s="18"/>
      <c r="E160" s="17"/>
      <c r="F160" s="17"/>
      <c r="G160" s="19"/>
      <c r="H160" s="20">
        <f>H157/5</f>
        <v>82.097800000000007</v>
      </c>
      <c r="I160" s="20">
        <f t="shared" ref="I160:L160" si="13">I157/5</f>
        <v>28.503999999999998</v>
      </c>
      <c r="J160" s="20">
        <f t="shared" si="13"/>
        <v>23.088000000000001</v>
      </c>
      <c r="K160" s="20">
        <f t="shared" si="13"/>
        <v>87.787999999999997</v>
      </c>
      <c r="L160" s="20">
        <f t="shared" si="13"/>
        <v>649.43999999999994</v>
      </c>
      <c r="M160" s="6"/>
      <c r="N160" s="7"/>
    </row>
    <row r="161" spans="2:14" ht="15.75" thickBot="1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>
      <c r="D174" s="22"/>
    </row>
  </sheetData>
  <mergeCells count="65">
    <mergeCell ref="C39:C47"/>
    <mergeCell ref="A114:A120"/>
    <mergeCell ref="B114:B120"/>
    <mergeCell ref="C114:C120"/>
    <mergeCell ref="A106:A113"/>
    <mergeCell ref="C106:C113"/>
    <mergeCell ref="A103:N103"/>
    <mergeCell ref="A96:G96"/>
    <mergeCell ref="B106:B113"/>
    <mergeCell ref="A121:A123"/>
    <mergeCell ref="B121:B123"/>
    <mergeCell ref="C121:C123"/>
    <mergeCell ref="A153:A154"/>
    <mergeCell ref="B153:B154"/>
    <mergeCell ref="C153:C154"/>
    <mergeCell ref="B145:B148"/>
    <mergeCell ref="C145:C148"/>
    <mergeCell ref="A124:A126"/>
    <mergeCell ref="B124:B126"/>
    <mergeCell ref="C124:C126"/>
    <mergeCell ref="A139:A144"/>
    <mergeCell ref="B139:B144"/>
    <mergeCell ref="C139:C144"/>
    <mergeCell ref="A155:G155"/>
    <mergeCell ref="A129:A131"/>
    <mergeCell ref="B129:B131"/>
    <mergeCell ref="C129:C131"/>
    <mergeCell ref="A132:G132"/>
    <mergeCell ref="A136:N136"/>
    <mergeCell ref="A149:A151"/>
    <mergeCell ref="B149:B151"/>
    <mergeCell ref="C149:C151"/>
    <mergeCell ref="A145:A148"/>
    <mergeCell ref="A24:G24"/>
    <mergeCell ref="C93:C95"/>
    <mergeCell ref="A88:A90"/>
    <mergeCell ref="B88:B90"/>
    <mergeCell ref="C88:C90"/>
    <mergeCell ref="A93:A95"/>
    <mergeCell ref="A39:A49"/>
    <mergeCell ref="C52:C53"/>
    <mergeCell ref="B93:B95"/>
    <mergeCell ref="B75:B80"/>
    <mergeCell ref="A75:A80"/>
    <mergeCell ref="C75:C80"/>
    <mergeCell ref="A81:A87"/>
    <mergeCell ref="B81:B87"/>
    <mergeCell ref="C81:C87"/>
    <mergeCell ref="B39:B47"/>
    <mergeCell ref="A5:N5"/>
    <mergeCell ref="A6:N6"/>
    <mergeCell ref="A36:N36"/>
    <mergeCell ref="A72:N72"/>
    <mergeCell ref="A9:A15"/>
    <mergeCell ref="B9:B15"/>
    <mergeCell ref="C9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170"/>
  <sheetViews>
    <sheetView tabSelected="1" topLeftCell="A121" zoomScale="90" zoomScaleNormal="90" workbookViewId="0">
      <selection activeCell="G128" sqref="G128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>
      <c r="A7" s="354" t="s">
        <v>35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6"/>
    </row>
    <row r="8" spans="1:15" ht="25.5">
      <c r="A8" s="58" t="s">
        <v>1</v>
      </c>
      <c r="B8" s="62"/>
      <c r="C8" s="62" t="s">
        <v>2</v>
      </c>
      <c r="D8" s="63" t="s">
        <v>3</v>
      </c>
      <c r="E8" s="62" t="s">
        <v>4</v>
      </c>
      <c r="F8" s="62" t="s">
        <v>5</v>
      </c>
      <c r="G8" s="64" t="s">
        <v>6</v>
      </c>
      <c r="H8" s="64" t="s">
        <v>7</v>
      </c>
      <c r="I8" s="62" t="s">
        <v>8</v>
      </c>
      <c r="J8" s="65" t="s">
        <v>9</v>
      </c>
      <c r="K8" s="62" t="s">
        <v>10</v>
      </c>
      <c r="L8" s="62" t="s">
        <v>11</v>
      </c>
      <c r="M8" s="62" t="s">
        <v>41</v>
      </c>
      <c r="N8" s="66" t="s">
        <v>13</v>
      </c>
    </row>
    <row r="9" spans="1:15" ht="15.75" thickBot="1">
      <c r="A9" s="67"/>
      <c r="B9" s="68" t="s">
        <v>14</v>
      </c>
      <c r="C9" s="68" t="s">
        <v>15</v>
      </c>
      <c r="D9" s="69"/>
      <c r="E9" s="68" t="s">
        <v>15</v>
      </c>
      <c r="F9" s="68" t="s">
        <v>15</v>
      </c>
      <c r="G9" s="70" t="s">
        <v>16</v>
      </c>
      <c r="H9" s="70" t="s">
        <v>17</v>
      </c>
      <c r="I9" s="68" t="s">
        <v>15</v>
      </c>
      <c r="J9" s="68" t="s">
        <v>15</v>
      </c>
      <c r="K9" s="68" t="s">
        <v>15</v>
      </c>
      <c r="L9" s="68" t="s">
        <v>15</v>
      </c>
      <c r="M9" s="68"/>
      <c r="N9" s="113"/>
    </row>
    <row r="10" spans="1:15" ht="30" customHeight="1">
      <c r="A10" s="357">
        <v>1</v>
      </c>
      <c r="B10" s="359" t="s">
        <v>71</v>
      </c>
      <c r="C10" s="362">
        <v>240</v>
      </c>
      <c r="D10" s="175" t="s">
        <v>18</v>
      </c>
      <c r="E10" s="141">
        <v>0.12</v>
      </c>
      <c r="F10" s="141">
        <v>0.08</v>
      </c>
      <c r="G10" s="123">
        <v>580</v>
      </c>
      <c r="H10" s="176">
        <f>G10*E10</f>
        <v>69.599999999999994</v>
      </c>
      <c r="I10" s="77"/>
      <c r="J10" s="77"/>
      <c r="K10" s="77"/>
      <c r="L10" s="77"/>
      <c r="M10" s="77"/>
      <c r="N10" s="77" t="s">
        <v>98</v>
      </c>
    </row>
    <row r="11" spans="1:15">
      <c r="A11" s="354"/>
      <c r="B11" s="360"/>
      <c r="C11" s="363"/>
      <c r="D11" s="177" t="s">
        <v>19</v>
      </c>
      <c r="E11" s="147">
        <v>3.0000000000000001E-3</v>
      </c>
      <c r="F11" s="147">
        <v>3.0000000000000001E-3</v>
      </c>
      <c r="G11" s="64">
        <v>18</v>
      </c>
      <c r="H11" s="178">
        <f t="shared" ref="H11:H20" si="0">G11*E11</f>
        <v>5.3999999999999999E-2</v>
      </c>
      <c r="I11" s="80"/>
      <c r="J11" s="80"/>
      <c r="K11" s="80"/>
      <c r="L11" s="80"/>
      <c r="M11" s="80"/>
      <c r="N11" s="80"/>
    </row>
    <row r="12" spans="1:15">
      <c r="A12" s="354"/>
      <c r="B12" s="360"/>
      <c r="C12" s="363"/>
      <c r="D12" s="177" t="s">
        <v>84</v>
      </c>
      <c r="E12" s="147">
        <v>0.08</v>
      </c>
      <c r="F12" s="147">
        <v>0.08</v>
      </c>
      <c r="G12" s="64">
        <v>90</v>
      </c>
      <c r="H12" s="178">
        <f t="shared" si="0"/>
        <v>7.2</v>
      </c>
      <c r="I12" s="80"/>
      <c r="J12" s="80"/>
      <c r="K12" s="80"/>
      <c r="L12" s="80"/>
      <c r="M12" s="80"/>
      <c r="N12" s="80"/>
    </row>
    <row r="13" spans="1:15">
      <c r="A13" s="354"/>
      <c r="B13" s="360"/>
      <c r="C13" s="363"/>
      <c r="D13" s="177" t="s">
        <v>21</v>
      </c>
      <c r="E13" s="147">
        <v>0.01</v>
      </c>
      <c r="F13" s="147">
        <v>8.0000000000000002E-3</v>
      </c>
      <c r="G13" s="64">
        <v>45</v>
      </c>
      <c r="H13" s="178">
        <f t="shared" si="0"/>
        <v>0.45</v>
      </c>
      <c r="I13" s="80">
        <v>19.2</v>
      </c>
      <c r="J13" s="80">
        <v>9.6</v>
      </c>
      <c r="K13" s="80">
        <v>93.6</v>
      </c>
      <c r="L13" s="80">
        <v>525.6</v>
      </c>
      <c r="M13" s="80" t="s">
        <v>107</v>
      </c>
      <c r="N13" s="80"/>
    </row>
    <row r="14" spans="1:15" ht="15.75">
      <c r="A14" s="354"/>
      <c r="B14" s="360"/>
      <c r="C14" s="363"/>
      <c r="D14" s="177" t="s">
        <v>48</v>
      </c>
      <c r="E14" s="147">
        <v>0.01</v>
      </c>
      <c r="F14" s="147">
        <v>0.01</v>
      </c>
      <c r="G14" s="64">
        <v>40</v>
      </c>
      <c r="H14" s="178">
        <f t="shared" si="0"/>
        <v>0.4</v>
      </c>
      <c r="I14" s="80"/>
      <c r="J14" s="80"/>
      <c r="K14" s="80"/>
      <c r="L14" s="80"/>
      <c r="M14" s="80"/>
      <c r="N14" s="80"/>
      <c r="O14" s="14"/>
    </row>
    <row r="15" spans="1:15">
      <c r="A15" s="354"/>
      <c r="B15" s="360"/>
      <c r="C15" s="363"/>
      <c r="D15" s="177" t="s">
        <v>23</v>
      </c>
      <c r="E15" s="147">
        <v>0.01</v>
      </c>
      <c r="F15" s="147">
        <v>0.01</v>
      </c>
      <c r="G15" s="64">
        <v>140</v>
      </c>
      <c r="H15" s="178">
        <f t="shared" si="0"/>
        <v>1.4000000000000001</v>
      </c>
      <c r="I15" s="80"/>
      <c r="J15" s="80"/>
      <c r="K15" s="80"/>
      <c r="L15" s="80"/>
      <c r="M15" s="80"/>
      <c r="N15" s="80"/>
    </row>
    <row r="16" spans="1:15" ht="14.25" customHeight="1" thickBot="1">
      <c r="A16" s="358"/>
      <c r="B16" s="361"/>
      <c r="C16" s="364"/>
      <c r="D16" s="241" t="s">
        <v>24</v>
      </c>
      <c r="E16" s="153">
        <v>3.0000000000000001E-3</v>
      </c>
      <c r="F16" s="153">
        <v>3.0000000000000001E-3</v>
      </c>
      <c r="G16" s="70">
        <v>285</v>
      </c>
      <c r="H16" s="242">
        <f t="shared" si="0"/>
        <v>0.85499999999999998</v>
      </c>
      <c r="I16" s="233"/>
      <c r="J16" s="233"/>
      <c r="K16" s="233"/>
      <c r="L16" s="233"/>
      <c r="M16" s="233"/>
      <c r="N16" s="233"/>
    </row>
    <row r="17" spans="1:14" ht="30" customHeight="1" thickBot="1">
      <c r="A17" s="236">
        <v>2</v>
      </c>
      <c r="B17" s="231" t="s">
        <v>92</v>
      </c>
      <c r="C17" s="200">
        <v>190</v>
      </c>
      <c r="D17" s="243" t="s">
        <v>52</v>
      </c>
      <c r="E17" s="162">
        <v>0.19</v>
      </c>
      <c r="F17" s="162">
        <v>0.19</v>
      </c>
      <c r="G17" s="12">
        <v>55</v>
      </c>
      <c r="H17" s="244">
        <f t="shared" si="0"/>
        <v>10.45</v>
      </c>
      <c r="I17" s="105">
        <v>0.72</v>
      </c>
      <c r="J17" s="105">
        <v>0.72</v>
      </c>
      <c r="K17" s="105">
        <v>17.64</v>
      </c>
      <c r="L17" s="105">
        <v>84.6</v>
      </c>
      <c r="M17" s="105"/>
      <c r="N17" s="105"/>
    </row>
    <row r="18" spans="1:14">
      <c r="A18" s="315">
        <v>3</v>
      </c>
      <c r="B18" s="306" t="s">
        <v>54</v>
      </c>
      <c r="C18" s="183" t="s">
        <v>68</v>
      </c>
      <c r="D18" s="205" t="s">
        <v>53</v>
      </c>
      <c r="E18" s="141">
        <v>1E-3</v>
      </c>
      <c r="F18" s="141">
        <v>1E-3</v>
      </c>
      <c r="G18" s="123">
        <v>750</v>
      </c>
      <c r="H18" s="206">
        <f t="shared" si="0"/>
        <v>0.75</v>
      </c>
      <c r="I18" s="232">
        <v>0.2</v>
      </c>
      <c r="J18" s="232">
        <v>0</v>
      </c>
      <c r="K18" s="78">
        <v>14</v>
      </c>
      <c r="L18" s="232">
        <v>56</v>
      </c>
      <c r="M18" s="101" t="s">
        <v>95</v>
      </c>
      <c r="N18" s="77"/>
    </row>
    <row r="19" spans="1:14" ht="15.75" thickBot="1">
      <c r="A19" s="355"/>
      <c r="B19" s="315"/>
      <c r="C19" s="184"/>
      <c r="D19" s="185" t="s">
        <v>43</v>
      </c>
      <c r="E19" s="147">
        <v>1.4999999999999999E-2</v>
      </c>
      <c r="F19" s="147">
        <v>1.4999999999999999E-2</v>
      </c>
      <c r="G19" s="134">
        <v>72</v>
      </c>
      <c r="H19" s="117">
        <f t="shared" si="0"/>
        <v>1.08</v>
      </c>
      <c r="I19" s="234"/>
      <c r="J19" s="234"/>
      <c r="K19" s="234"/>
      <c r="L19" s="234"/>
      <c r="M19" s="234"/>
      <c r="N19" s="15"/>
    </row>
    <row r="20" spans="1:14" ht="24.75" customHeight="1" thickBot="1">
      <c r="A20" s="49">
        <v>4</v>
      </c>
      <c r="B20" s="268" t="s">
        <v>115</v>
      </c>
      <c r="C20" s="106">
        <v>60</v>
      </c>
      <c r="D20" s="180" t="s">
        <v>30</v>
      </c>
      <c r="E20" s="181">
        <v>0.06</v>
      </c>
      <c r="F20" s="181">
        <v>0.06</v>
      </c>
      <c r="G20" s="182">
        <v>50</v>
      </c>
      <c r="H20" s="160">
        <f t="shared" si="0"/>
        <v>3</v>
      </c>
      <c r="I20" s="105">
        <v>6.42</v>
      </c>
      <c r="J20" s="105">
        <v>2.7</v>
      </c>
      <c r="K20" s="105">
        <v>26.1</v>
      </c>
      <c r="L20" s="105">
        <v>164.4</v>
      </c>
      <c r="M20" s="105" t="s">
        <v>96</v>
      </c>
      <c r="N20" s="105"/>
    </row>
    <row r="21" spans="1:14" ht="15.75" thickBot="1">
      <c r="A21" s="369" t="s">
        <v>27</v>
      </c>
      <c r="B21" s="370"/>
      <c r="C21" s="370"/>
      <c r="D21" s="307"/>
      <c r="E21" s="307"/>
      <c r="F21" s="307"/>
      <c r="G21" s="307"/>
      <c r="H21" s="136">
        <f>SUM(H10:H20)</f>
        <v>95.239000000000019</v>
      </c>
      <c r="I21" s="104">
        <f>SUM(I10:I20)</f>
        <v>26.54</v>
      </c>
      <c r="J21" s="104">
        <f>SUM(J10:J20)</f>
        <v>13.02</v>
      </c>
      <c r="K21" s="104">
        <f>SUM(K10:K20)</f>
        <v>151.34</v>
      </c>
      <c r="L21" s="104">
        <f>L13+L17+L18+L20</f>
        <v>830.6</v>
      </c>
      <c r="M21" s="15"/>
      <c r="N21" s="16"/>
    </row>
    <row r="22" spans="1:14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>
      <c r="A32" s="4"/>
      <c r="B32" s="4"/>
      <c r="C32" s="4"/>
      <c r="D32" s="4"/>
      <c r="E32" s="4"/>
      <c r="F32" s="4"/>
      <c r="G32" s="4"/>
      <c r="H32" s="5"/>
      <c r="I32" s="5"/>
      <c r="J32" s="5"/>
      <c r="K32" s="39"/>
      <c r="L32" s="5"/>
      <c r="M32" s="8"/>
      <c r="N32" s="8"/>
    </row>
    <row r="37" spans="1:18" ht="15.75" thickBot="1"/>
    <row r="38" spans="1:18">
      <c r="A38" s="357" t="s">
        <v>36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6"/>
    </row>
    <row r="39" spans="1:18" ht="25.5">
      <c r="A39" s="58" t="s">
        <v>1</v>
      </c>
      <c r="B39" s="62"/>
      <c r="C39" s="62" t="s">
        <v>2</v>
      </c>
      <c r="D39" s="63" t="s">
        <v>3</v>
      </c>
      <c r="E39" s="62" t="s">
        <v>4</v>
      </c>
      <c r="F39" s="62" t="s">
        <v>5</v>
      </c>
      <c r="G39" s="64" t="s">
        <v>6</v>
      </c>
      <c r="H39" s="64" t="s">
        <v>7</v>
      </c>
      <c r="I39" s="62" t="s">
        <v>8</v>
      </c>
      <c r="J39" s="65" t="s">
        <v>9</v>
      </c>
      <c r="K39" s="62" t="s">
        <v>10</v>
      </c>
      <c r="L39" s="62" t="s">
        <v>11</v>
      </c>
      <c r="M39" s="62" t="s">
        <v>41</v>
      </c>
      <c r="N39" s="66" t="s">
        <v>13</v>
      </c>
    </row>
    <row r="40" spans="1:18" ht="15.75" thickBot="1">
      <c r="A40" s="67"/>
      <c r="B40" s="68" t="s">
        <v>14</v>
      </c>
      <c r="C40" s="68" t="s">
        <v>15</v>
      </c>
      <c r="D40" s="69"/>
      <c r="E40" s="68" t="s">
        <v>15</v>
      </c>
      <c r="F40" s="68" t="s">
        <v>15</v>
      </c>
      <c r="G40" s="70" t="s">
        <v>16</v>
      </c>
      <c r="H40" s="70" t="s">
        <v>17</v>
      </c>
      <c r="I40" s="68" t="s">
        <v>15</v>
      </c>
      <c r="J40" s="68" t="s">
        <v>15</v>
      </c>
      <c r="K40" s="68" t="s">
        <v>15</v>
      </c>
      <c r="L40" s="68" t="s">
        <v>15</v>
      </c>
      <c r="M40" s="68"/>
      <c r="N40" s="113"/>
    </row>
    <row r="41" spans="1:18" ht="25.5">
      <c r="A41" s="371">
        <v>1</v>
      </c>
      <c r="B41" s="361" t="s">
        <v>128</v>
      </c>
      <c r="C41" s="305">
        <v>90</v>
      </c>
      <c r="D41" s="114" t="s">
        <v>18</v>
      </c>
      <c r="E41" s="57">
        <v>0.09</v>
      </c>
      <c r="F41" s="57">
        <v>6.5000000000000002E-2</v>
      </c>
      <c r="G41" s="123">
        <v>580</v>
      </c>
      <c r="H41" s="115">
        <f>G41*E41</f>
        <v>52.199999999999996</v>
      </c>
      <c r="I41" s="68"/>
      <c r="J41" s="79"/>
      <c r="K41" s="77"/>
      <c r="L41" s="77"/>
      <c r="M41" s="77"/>
      <c r="N41" s="265" t="s">
        <v>98</v>
      </c>
    </row>
    <row r="42" spans="1:18">
      <c r="A42" s="320"/>
      <c r="B42" s="318"/>
      <c r="C42" s="320"/>
      <c r="D42" s="63" t="s">
        <v>44</v>
      </c>
      <c r="E42" s="62">
        <v>0.01</v>
      </c>
      <c r="F42" s="62">
        <v>0.01</v>
      </c>
      <c r="G42" s="64">
        <v>50</v>
      </c>
      <c r="H42" s="116">
        <f t="shared" ref="H42:H60" si="1">G42*E42</f>
        <v>0.5</v>
      </c>
      <c r="I42" s="186"/>
      <c r="J42" s="4"/>
      <c r="K42" s="80"/>
      <c r="L42" s="80"/>
      <c r="M42" s="80"/>
      <c r="N42" s="255"/>
    </row>
    <row r="43" spans="1:18">
      <c r="A43" s="320"/>
      <c r="B43" s="318"/>
      <c r="C43" s="320"/>
      <c r="D43" s="63" t="s">
        <v>63</v>
      </c>
      <c r="E43" s="62">
        <v>5.0000000000000001E-3</v>
      </c>
      <c r="F43" s="62">
        <v>5.0000000000000001E-3</v>
      </c>
      <c r="G43" s="64">
        <v>140</v>
      </c>
      <c r="H43" s="116">
        <f t="shared" si="1"/>
        <v>0.70000000000000007</v>
      </c>
      <c r="I43" s="186"/>
      <c r="J43" s="4"/>
      <c r="K43" s="80"/>
      <c r="L43" s="80"/>
      <c r="M43" s="80"/>
      <c r="N43" s="255"/>
    </row>
    <row r="44" spans="1:18">
      <c r="A44" s="320"/>
      <c r="B44" s="318"/>
      <c r="C44" s="320"/>
      <c r="D44" s="63" t="s">
        <v>21</v>
      </c>
      <c r="E44" s="62">
        <v>5.0000000000000001E-3</v>
      </c>
      <c r="F44" s="62">
        <v>4.0000000000000001E-3</v>
      </c>
      <c r="G44" s="64">
        <v>45</v>
      </c>
      <c r="H44" s="116">
        <f t="shared" si="1"/>
        <v>0.22500000000000001</v>
      </c>
      <c r="I44" s="62">
        <v>14.31</v>
      </c>
      <c r="J44" s="187">
        <v>10.71</v>
      </c>
      <c r="K44" s="83">
        <v>7.02</v>
      </c>
      <c r="L44" s="83">
        <v>181.8</v>
      </c>
      <c r="M44" s="83" t="s">
        <v>108</v>
      </c>
      <c r="N44" s="276"/>
      <c r="R44" s="247"/>
    </row>
    <row r="45" spans="1:18">
      <c r="A45" s="320"/>
      <c r="B45" s="318"/>
      <c r="C45" s="320"/>
      <c r="D45" s="63" t="s">
        <v>80</v>
      </c>
      <c r="E45" s="62">
        <v>5.0000000000000001E-3</v>
      </c>
      <c r="F45" s="62">
        <v>4.0000000000000001E-3</v>
      </c>
      <c r="G45" s="64">
        <v>167</v>
      </c>
      <c r="H45" s="116">
        <f t="shared" si="1"/>
        <v>0.83499999999999996</v>
      </c>
      <c r="I45" s="186"/>
      <c r="J45" s="4"/>
      <c r="K45" s="80"/>
      <c r="L45" s="80"/>
      <c r="M45" s="80"/>
      <c r="N45" s="255"/>
    </row>
    <row r="46" spans="1:18" ht="15.75" thickBot="1">
      <c r="A46" s="320"/>
      <c r="B46" s="318"/>
      <c r="C46" s="320"/>
      <c r="D46" s="63" t="s">
        <v>57</v>
      </c>
      <c r="E46" s="62">
        <v>2E-3</v>
      </c>
      <c r="F46" s="62">
        <v>2E-3</v>
      </c>
      <c r="G46" s="64">
        <v>18</v>
      </c>
      <c r="H46" s="116">
        <f t="shared" si="1"/>
        <v>3.6000000000000004E-2</v>
      </c>
      <c r="I46" s="186"/>
      <c r="J46" s="4"/>
      <c r="K46" s="80"/>
      <c r="L46" s="80"/>
      <c r="M46" s="80"/>
      <c r="N46" s="256"/>
    </row>
    <row r="47" spans="1:18">
      <c r="A47" s="298">
        <v>2</v>
      </c>
      <c r="B47" s="300" t="s">
        <v>122</v>
      </c>
      <c r="C47" s="305">
        <v>50</v>
      </c>
      <c r="D47" s="114" t="s">
        <v>23</v>
      </c>
      <c r="E47" s="275">
        <v>3.0000000000000001E-3</v>
      </c>
      <c r="F47" s="275">
        <v>3.0000000000000001E-3</v>
      </c>
      <c r="G47" s="123">
        <v>140</v>
      </c>
      <c r="H47" s="115">
        <f t="shared" si="1"/>
        <v>0.42</v>
      </c>
      <c r="I47" s="124"/>
      <c r="J47" s="124"/>
      <c r="K47" s="125"/>
      <c r="L47" s="124"/>
      <c r="M47" s="125"/>
      <c r="N47" s="129"/>
    </row>
    <row r="48" spans="1:18">
      <c r="A48" s="319"/>
      <c r="B48" s="318"/>
      <c r="C48" s="320"/>
      <c r="D48" s="63" t="s">
        <v>49</v>
      </c>
      <c r="E48" s="274">
        <v>3.0000000000000001E-3</v>
      </c>
      <c r="F48" s="274">
        <v>3.0000000000000001E-3</v>
      </c>
      <c r="G48" s="64">
        <v>30</v>
      </c>
      <c r="H48" s="116">
        <f t="shared" si="1"/>
        <v>0.09</v>
      </c>
      <c r="I48" s="126"/>
      <c r="J48" s="126"/>
      <c r="K48" s="127"/>
      <c r="L48" s="126"/>
      <c r="M48" s="127"/>
      <c r="N48" s="128"/>
    </row>
    <row r="49" spans="1:14">
      <c r="A49" s="319"/>
      <c r="B49" s="318"/>
      <c r="C49" s="320"/>
      <c r="D49" s="63" t="s">
        <v>24</v>
      </c>
      <c r="E49" s="274">
        <v>5.0000000000000001E-3</v>
      </c>
      <c r="F49" s="274">
        <v>5.0000000000000001E-3</v>
      </c>
      <c r="G49" s="64">
        <v>285</v>
      </c>
      <c r="H49" s="116">
        <f t="shared" si="1"/>
        <v>1.425</v>
      </c>
      <c r="I49" s="126">
        <v>4.95</v>
      </c>
      <c r="J49" s="126">
        <v>2.5</v>
      </c>
      <c r="K49" s="127">
        <v>5</v>
      </c>
      <c r="L49" s="126">
        <v>61.55</v>
      </c>
      <c r="M49" s="127" t="s">
        <v>123</v>
      </c>
      <c r="N49" s="128"/>
    </row>
    <row r="50" spans="1:14">
      <c r="A50" s="319"/>
      <c r="B50" s="318"/>
      <c r="C50" s="320"/>
      <c r="D50" s="63" t="s">
        <v>48</v>
      </c>
      <c r="E50" s="274">
        <v>5.0000000000000001E-3</v>
      </c>
      <c r="F50" s="274">
        <v>5.0000000000000001E-3</v>
      </c>
      <c r="G50" s="64">
        <v>40</v>
      </c>
      <c r="H50" s="116">
        <f t="shared" si="1"/>
        <v>0.2</v>
      </c>
      <c r="I50" s="126"/>
      <c r="J50" s="126"/>
      <c r="K50" s="127"/>
      <c r="L50" s="126"/>
      <c r="M50" s="127"/>
      <c r="N50" s="128"/>
    </row>
    <row r="51" spans="1:14">
      <c r="A51" s="319"/>
      <c r="B51" s="318"/>
      <c r="C51" s="320"/>
      <c r="D51" s="69" t="s">
        <v>21</v>
      </c>
      <c r="E51" s="280">
        <v>2E-3</v>
      </c>
      <c r="F51" s="280">
        <v>1E-3</v>
      </c>
      <c r="G51" s="70">
        <v>45</v>
      </c>
      <c r="H51" s="112">
        <f t="shared" si="1"/>
        <v>0.09</v>
      </c>
      <c r="I51" s="126"/>
      <c r="J51" s="126"/>
      <c r="K51" s="127"/>
      <c r="L51" s="126"/>
      <c r="M51" s="127"/>
      <c r="N51" s="128"/>
    </row>
    <row r="52" spans="1:14">
      <c r="A52" s="319"/>
      <c r="B52" s="318"/>
      <c r="C52" s="320"/>
      <c r="D52" s="69" t="s">
        <v>43</v>
      </c>
      <c r="E52" s="280">
        <v>1E-3</v>
      </c>
      <c r="F52" s="280">
        <v>1E-3</v>
      </c>
      <c r="G52" s="70">
        <v>72</v>
      </c>
      <c r="H52" s="112">
        <f t="shared" si="1"/>
        <v>7.2000000000000008E-2</v>
      </c>
      <c r="I52" s="126"/>
      <c r="J52" s="126"/>
      <c r="K52" s="127"/>
      <c r="L52" s="126"/>
      <c r="M52" s="127"/>
      <c r="N52" s="128"/>
    </row>
    <row r="53" spans="1:14" ht="15.75" thickBot="1">
      <c r="A53" s="321"/>
      <c r="B53" s="322"/>
      <c r="C53" s="323"/>
      <c r="D53" s="119" t="s">
        <v>57</v>
      </c>
      <c r="E53" s="277">
        <v>1E-3</v>
      </c>
      <c r="F53" s="277">
        <v>1E-3</v>
      </c>
      <c r="G53" s="156">
        <v>18</v>
      </c>
      <c r="H53" s="121">
        <f t="shared" si="1"/>
        <v>1.8000000000000002E-2</v>
      </c>
      <c r="I53" s="137"/>
      <c r="J53" s="137"/>
      <c r="K53" s="138"/>
      <c r="L53" s="137"/>
      <c r="M53" s="138"/>
      <c r="N53" s="139"/>
    </row>
    <row r="54" spans="1:14">
      <c r="A54" s="306">
        <v>3</v>
      </c>
      <c r="B54" s="301" t="s">
        <v>32</v>
      </c>
      <c r="C54" s="306">
        <v>150</v>
      </c>
      <c r="D54" s="133" t="s">
        <v>60</v>
      </c>
      <c r="E54" s="271">
        <v>0.05</v>
      </c>
      <c r="F54" s="271">
        <v>0.05</v>
      </c>
      <c r="G54" s="134">
        <v>38</v>
      </c>
      <c r="H54" s="135">
        <f t="shared" si="1"/>
        <v>1.9000000000000001</v>
      </c>
      <c r="I54" s="286">
        <v>3.75</v>
      </c>
      <c r="J54" s="287">
        <v>4.5</v>
      </c>
      <c r="K54" s="288">
        <v>27.3</v>
      </c>
      <c r="L54" s="287">
        <v>165.3</v>
      </c>
      <c r="M54" s="288" t="s">
        <v>103</v>
      </c>
      <c r="N54" s="272"/>
    </row>
    <row r="55" spans="1:14">
      <c r="A55" s="306"/>
      <c r="B55" s="301"/>
      <c r="C55" s="306"/>
      <c r="D55" s="191" t="s">
        <v>58</v>
      </c>
      <c r="E55" s="186">
        <v>6.0000000000000001E-3</v>
      </c>
      <c r="F55" s="186">
        <v>6.0000000000000001E-3</v>
      </c>
      <c r="G55" s="192">
        <v>955</v>
      </c>
      <c r="H55" s="193">
        <f t="shared" si="1"/>
        <v>5.73</v>
      </c>
      <c r="I55" s="186"/>
      <c r="J55" s="4"/>
      <c r="K55" s="80"/>
      <c r="L55" s="80"/>
      <c r="M55" s="80"/>
      <c r="N55" s="102"/>
    </row>
    <row r="56" spans="1:14" ht="15.75" thickBot="1">
      <c r="A56" s="315"/>
      <c r="B56" s="373"/>
      <c r="C56" s="315"/>
      <c r="D56" s="63" t="s">
        <v>66</v>
      </c>
      <c r="E56" s="62">
        <v>2E-3</v>
      </c>
      <c r="F56" s="62">
        <v>2E-3</v>
      </c>
      <c r="G56" s="64">
        <v>18</v>
      </c>
      <c r="H56" s="116">
        <f t="shared" si="1"/>
        <v>3.6000000000000004E-2</v>
      </c>
      <c r="I56" s="62"/>
      <c r="J56" s="187"/>
      <c r="K56" s="83"/>
      <c r="L56" s="83"/>
      <c r="M56" s="83"/>
      <c r="N56" s="188"/>
    </row>
    <row r="57" spans="1:14" ht="25.5" customHeight="1" thickBot="1">
      <c r="A57" s="62">
        <v>4</v>
      </c>
      <c r="B57" s="281" t="s">
        <v>30</v>
      </c>
      <c r="C57" s="62">
        <v>60</v>
      </c>
      <c r="D57" s="63" t="s">
        <v>44</v>
      </c>
      <c r="E57" s="62">
        <v>0.06</v>
      </c>
      <c r="F57" s="62">
        <v>0.06</v>
      </c>
      <c r="G57" s="64">
        <v>50</v>
      </c>
      <c r="H57" s="116">
        <f t="shared" si="1"/>
        <v>3</v>
      </c>
      <c r="I57" s="105">
        <v>6.42</v>
      </c>
      <c r="J57" s="105">
        <v>2.7</v>
      </c>
      <c r="K57" s="105">
        <v>26.1</v>
      </c>
      <c r="L57" s="105">
        <v>164.4</v>
      </c>
      <c r="M57" s="105" t="s">
        <v>96</v>
      </c>
      <c r="N57" s="77"/>
    </row>
    <row r="58" spans="1:14" ht="17.25" customHeight="1" thickBot="1">
      <c r="A58" s="317">
        <v>5</v>
      </c>
      <c r="B58" s="315" t="s">
        <v>77</v>
      </c>
      <c r="C58" s="315" t="s">
        <v>31</v>
      </c>
      <c r="D58" s="133" t="s">
        <v>77</v>
      </c>
      <c r="E58" s="109">
        <v>0.03</v>
      </c>
      <c r="F58" s="109">
        <v>0.03</v>
      </c>
      <c r="G58" s="134">
        <v>210</v>
      </c>
      <c r="H58" s="135">
        <f t="shared" si="1"/>
        <v>6.3</v>
      </c>
      <c r="I58" s="186"/>
      <c r="J58" s="4"/>
      <c r="K58" s="80"/>
      <c r="L58" s="80"/>
      <c r="M58" s="80"/>
      <c r="N58" s="80"/>
    </row>
    <row r="59" spans="1:14" ht="15.75" thickBot="1">
      <c r="A59" s="358"/>
      <c r="B59" s="371"/>
      <c r="C59" s="371"/>
      <c r="D59" s="69" t="s">
        <v>43</v>
      </c>
      <c r="E59" s="68">
        <v>1.4999999999999999E-2</v>
      </c>
      <c r="F59" s="68">
        <v>1.4999999999999999E-2</v>
      </c>
      <c r="G59" s="70">
        <v>72</v>
      </c>
      <c r="H59" s="112">
        <f t="shared" si="1"/>
        <v>1.08</v>
      </c>
      <c r="I59" s="68">
        <v>0</v>
      </c>
      <c r="J59" s="194">
        <v>0</v>
      </c>
      <c r="K59" s="89">
        <v>13.8</v>
      </c>
      <c r="L59" s="89">
        <v>55.6</v>
      </c>
      <c r="M59" s="89" t="s">
        <v>109</v>
      </c>
      <c r="N59" s="77"/>
    </row>
    <row r="60" spans="1:14" ht="24.75" customHeight="1" thickBot="1">
      <c r="A60" s="54">
        <v>6</v>
      </c>
      <c r="B60" s="55" t="s">
        <v>52</v>
      </c>
      <c r="C60" s="55">
        <v>190</v>
      </c>
      <c r="D60" s="11" t="s">
        <v>52</v>
      </c>
      <c r="E60" s="55">
        <v>0.19</v>
      </c>
      <c r="F60" s="55">
        <v>0.19</v>
      </c>
      <c r="G60" s="12">
        <v>55</v>
      </c>
      <c r="H60" s="13">
        <f t="shared" si="1"/>
        <v>10.45</v>
      </c>
      <c r="I60" s="105">
        <v>0.72</v>
      </c>
      <c r="J60" s="105">
        <v>0.72</v>
      </c>
      <c r="K60" s="105">
        <v>17.64</v>
      </c>
      <c r="L60" s="105">
        <v>84.6</v>
      </c>
      <c r="M60" s="105" t="s">
        <v>110</v>
      </c>
      <c r="N60" s="77"/>
    </row>
    <row r="61" spans="1:14" ht="27.75" customHeight="1" thickBot="1">
      <c r="A61" s="369" t="s">
        <v>27</v>
      </c>
      <c r="B61" s="370"/>
      <c r="C61" s="370"/>
      <c r="D61" s="370"/>
      <c r="E61" s="370"/>
      <c r="F61" s="370"/>
      <c r="G61" s="370"/>
      <c r="H61" s="13">
        <f>SUM(H41:H60)</f>
        <v>85.307000000000016</v>
      </c>
      <c r="I61" s="105">
        <f>SUM(I41:I60)</f>
        <v>30.15</v>
      </c>
      <c r="J61" s="51">
        <f>SUM(J41:J60)</f>
        <v>21.13</v>
      </c>
      <c r="K61" s="105">
        <f>SUM(K41:K60)</f>
        <v>96.86</v>
      </c>
      <c r="L61" s="105">
        <f>SUM(L41:L60)</f>
        <v>713.25000000000011</v>
      </c>
      <c r="M61" s="105"/>
      <c r="N61" s="52"/>
    </row>
    <row r="78" spans="1:14">
      <c r="A78" s="355" t="s">
        <v>37</v>
      </c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</row>
    <row r="79" spans="1:14" ht="25.5">
      <c r="A79" s="62" t="s">
        <v>1</v>
      </c>
      <c r="B79" s="62"/>
      <c r="C79" s="62" t="s">
        <v>2</v>
      </c>
      <c r="D79" s="63" t="s">
        <v>3</v>
      </c>
      <c r="E79" s="62" t="s">
        <v>4</v>
      </c>
      <c r="F79" s="62" t="s">
        <v>5</v>
      </c>
      <c r="G79" s="64" t="s">
        <v>6</v>
      </c>
      <c r="H79" s="64" t="s">
        <v>7</v>
      </c>
      <c r="I79" s="62" t="s">
        <v>8</v>
      </c>
      <c r="J79" s="65" t="s">
        <v>9</v>
      </c>
      <c r="K79" s="62" t="s">
        <v>10</v>
      </c>
      <c r="L79" s="62" t="s">
        <v>11</v>
      </c>
      <c r="M79" s="62" t="s">
        <v>41</v>
      </c>
      <c r="N79" s="62" t="s">
        <v>13</v>
      </c>
    </row>
    <row r="80" spans="1:14" ht="15.75" thickBot="1">
      <c r="A80" s="68"/>
      <c r="B80" s="68" t="s">
        <v>14</v>
      </c>
      <c r="C80" s="68" t="s">
        <v>15</v>
      </c>
      <c r="D80" s="69"/>
      <c r="E80" s="68" t="s">
        <v>15</v>
      </c>
      <c r="F80" s="68" t="s">
        <v>15</v>
      </c>
      <c r="G80" s="70" t="s">
        <v>16</v>
      </c>
      <c r="H80" s="70" t="s">
        <v>17</v>
      </c>
      <c r="I80" s="68" t="s">
        <v>15</v>
      </c>
      <c r="J80" s="68" t="s">
        <v>15</v>
      </c>
      <c r="K80" s="68" t="s">
        <v>15</v>
      </c>
      <c r="L80" s="68" t="s">
        <v>15</v>
      </c>
      <c r="M80" s="68"/>
      <c r="N80" s="68"/>
    </row>
    <row r="81" spans="1:14" ht="25.5">
      <c r="A81" s="329">
        <v>1</v>
      </c>
      <c r="B81" s="332" t="s">
        <v>129</v>
      </c>
      <c r="C81" s="305">
        <v>90</v>
      </c>
      <c r="D81" s="114" t="s">
        <v>45</v>
      </c>
      <c r="E81" s="57">
        <v>0.12</v>
      </c>
      <c r="F81" s="57">
        <v>0.09</v>
      </c>
      <c r="G81" s="123">
        <v>420</v>
      </c>
      <c r="H81" s="115">
        <f>E81*G81</f>
        <v>50.4</v>
      </c>
      <c r="I81" s="170"/>
      <c r="J81" s="246"/>
      <c r="K81" s="170"/>
      <c r="L81" s="246"/>
      <c r="M81" s="265"/>
      <c r="N81" s="101" t="s">
        <v>98</v>
      </c>
    </row>
    <row r="82" spans="1:14">
      <c r="A82" s="330"/>
      <c r="B82" s="333"/>
      <c r="C82" s="320"/>
      <c r="D82" s="63" t="s">
        <v>21</v>
      </c>
      <c r="E82" s="62">
        <v>8.0000000000000002E-3</v>
      </c>
      <c r="F82" s="62">
        <v>6.0000000000000001E-3</v>
      </c>
      <c r="G82" s="64">
        <v>45</v>
      </c>
      <c r="H82" s="116">
        <f t="shared" ref="H82:H100" si="2">E82*G82</f>
        <v>0.36</v>
      </c>
      <c r="I82" s="130"/>
      <c r="J82" s="209"/>
      <c r="K82" s="130"/>
      <c r="L82" s="209"/>
      <c r="M82" s="130"/>
      <c r="N82" s="128"/>
    </row>
    <row r="83" spans="1:14">
      <c r="A83" s="330"/>
      <c r="B83" s="333"/>
      <c r="C83" s="320"/>
      <c r="D83" s="63" t="s">
        <v>63</v>
      </c>
      <c r="E83" s="62">
        <v>5.0000000000000001E-3</v>
      </c>
      <c r="F83" s="62">
        <v>5.0000000000000001E-3</v>
      </c>
      <c r="G83" s="64">
        <v>140</v>
      </c>
      <c r="H83" s="116">
        <f t="shared" si="2"/>
        <v>0.70000000000000007</v>
      </c>
      <c r="I83" s="130"/>
      <c r="J83" s="209"/>
      <c r="K83" s="130"/>
      <c r="L83" s="209"/>
      <c r="M83" s="130"/>
      <c r="N83" s="128"/>
    </row>
    <row r="84" spans="1:14">
      <c r="A84" s="330"/>
      <c r="B84" s="333"/>
      <c r="C84" s="320"/>
      <c r="D84" s="63" t="s">
        <v>30</v>
      </c>
      <c r="E84" s="62">
        <v>0.01</v>
      </c>
      <c r="F84" s="62">
        <v>0.01</v>
      </c>
      <c r="G84" s="64">
        <v>50</v>
      </c>
      <c r="H84" s="116">
        <f t="shared" si="2"/>
        <v>0.5</v>
      </c>
      <c r="I84" s="276">
        <v>19.8</v>
      </c>
      <c r="J84" s="187">
        <v>11.34</v>
      </c>
      <c r="K84" s="276">
        <v>5.29</v>
      </c>
      <c r="L84" s="269">
        <v>201</v>
      </c>
      <c r="M84" s="130" t="s">
        <v>101</v>
      </c>
      <c r="N84" s="128"/>
    </row>
    <row r="85" spans="1:14">
      <c r="A85" s="330"/>
      <c r="B85" s="333"/>
      <c r="C85" s="320"/>
      <c r="D85" s="63" t="s">
        <v>80</v>
      </c>
      <c r="E85" s="235">
        <v>5.0000000000000001E-3</v>
      </c>
      <c r="F85" s="235">
        <v>5.0000000000000001E-3</v>
      </c>
      <c r="G85" s="64">
        <v>167</v>
      </c>
      <c r="H85" s="116">
        <f t="shared" ref="H85" si="3">E85*G85</f>
        <v>0.83499999999999996</v>
      </c>
      <c r="I85" s="130"/>
      <c r="J85" s="209"/>
      <c r="K85" s="130"/>
      <c r="L85" s="209"/>
      <c r="M85" s="130"/>
      <c r="N85" s="128"/>
    </row>
    <row r="86" spans="1:14" ht="15.75" thickBot="1">
      <c r="A86" s="331"/>
      <c r="B86" s="334"/>
      <c r="C86" s="323"/>
      <c r="D86" s="69" t="s">
        <v>57</v>
      </c>
      <c r="E86" s="280">
        <v>2E-3</v>
      </c>
      <c r="F86" s="280">
        <v>2E-3</v>
      </c>
      <c r="G86" s="70">
        <v>18</v>
      </c>
      <c r="H86" s="112">
        <f t="shared" ref="H86" si="4">E86*G86</f>
        <v>3.6000000000000004E-2</v>
      </c>
      <c r="I86" s="130"/>
      <c r="J86" s="209"/>
      <c r="K86" s="130"/>
      <c r="L86" s="209"/>
      <c r="M86" s="130"/>
      <c r="N86" s="128"/>
    </row>
    <row r="87" spans="1:14">
      <c r="A87" s="329">
        <v>2</v>
      </c>
      <c r="B87" s="300" t="s">
        <v>125</v>
      </c>
      <c r="C87" s="305">
        <v>50</v>
      </c>
      <c r="D87" s="114" t="s">
        <v>59</v>
      </c>
      <c r="E87" s="275">
        <v>0.01</v>
      </c>
      <c r="F87" s="275">
        <v>0.01</v>
      </c>
      <c r="G87" s="123">
        <v>278</v>
      </c>
      <c r="H87" s="115">
        <f t="shared" ref="H87:H90" si="5">G87*E87</f>
        <v>2.7800000000000002</v>
      </c>
      <c r="I87" s="170"/>
      <c r="J87" s="171"/>
      <c r="K87" s="170"/>
      <c r="L87" s="170"/>
      <c r="M87" s="129"/>
      <c r="N87" s="129"/>
    </row>
    <row r="88" spans="1:14">
      <c r="A88" s="330"/>
      <c r="B88" s="318"/>
      <c r="C88" s="320"/>
      <c r="D88" s="69" t="s">
        <v>49</v>
      </c>
      <c r="E88" s="280">
        <v>3.0000000000000001E-3</v>
      </c>
      <c r="F88" s="280">
        <v>3.0000000000000001E-3</v>
      </c>
      <c r="G88" s="70">
        <v>30</v>
      </c>
      <c r="H88" s="112">
        <f t="shared" si="5"/>
        <v>0.09</v>
      </c>
      <c r="I88" s="130">
        <v>1</v>
      </c>
      <c r="J88" s="131">
        <v>2.85</v>
      </c>
      <c r="K88" s="130">
        <v>2.6</v>
      </c>
      <c r="L88" s="130">
        <v>39</v>
      </c>
      <c r="M88" s="128" t="s">
        <v>127</v>
      </c>
      <c r="N88" s="128"/>
    </row>
    <row r="89" spans="1:14">
      <c r="A89" s="330"/>
      <c r="B89" s="318"/>
      <c r="C89" s="320"/>
      <c r="D89" s="63" t="s">
        <v>126</v>
      </c>
      <c r="E89" s="274">
        <v>3.0000000000000001E-3</v>
      </c>
      <c r="F89" s="274">
        <v>3.0000000000000001E-3</v>
      </c>
      <c r="G89" s="64">
        <v>955</v>
      </c>
      <c r="H89" s="284">
        <f t="shared" si="5"/>
        <v>2.8650000000000002</v>
      </c>
      <c r="I89" s="130"/>
      <c r="J89" s="131"/>
      <c r="K89" s="130"/>
      <c r="L89" s="130"/>
      <c r="M89" s="128"/>
      <c r="N89" s="128"/>
    </row>
    <row r="90" spans="1:14" ht="15.75" thickBot="1">
      <c r="A90" s="331"/>
      <c r="B90" s="322"/>
      <c r="C90" s="323"/>
      <c r="D90" s="119" t="s">
        <v>66</v>
      </c>
      <c r="E90" s="277">
        <v>1E-3</v>
      </c>
      <c r="F90" s="277">
        <v>1E-3</v>
      </c>
      <c r="G90" s="156">
        <v>18</v>
      </c>
      <c r="H90" s="285">
        <f t="shared" si="5"/>
        <v>1.8000000000000002E-2</v>
      </c>
      <c r="I90" s="172"/>
      <c r="J90" s="173"/>
      <c r="K90" s="172"/>
      <c r="L90" s="172"/>
      <c r="M90" s="139"/>
      <c r="N90" s="139"/>
    </row>
    <row r="91" spans="1:14">
      <c r="A91" s="349">
        <v>3</v>
      </c>
      <c r="B91" s="352" t="s">
        <v>69</v>
      </c>
      <c r="C91" s="306">
        <v>150</v>
      </c>
      <c r="D91" s="133" t="s">
        <v>70</v>
      </c>
      <c r="E91" s="271">
        <v>0.05</v>
      </c>
      <c r="F91" s="271">
        <v>0.05</v>
      </c>
      <c r="G91" s="134">
        <v>50</v>
      </c>
      <c r="H91" s="135">
        <f t="shared" ref="H91:H99" si="6">E91*G91</f>
        <v>2.5</v>
      </c>
      <c r="I91" s="130">
        <v>5.7</v>
      </c>
      <c r="J91" s="209">
        <v>1.65</v>
      </c>
      <c r="K91" s="130">
        <v>32.6</v>
      </c>
      <c r="L91" s="209">
        <v>167.7</v>
      </c>
      <c r="M91" s="130" t="s">
        <v>94</v>
      </c>
      <c r="N91" s="128"/>
    </row>
    <row r="92" spans="1:14">
      <c r="A92" s="350"/>
      <c r="B92" s="333"/>
      <c r="C92" s="353"/>
      <c r="D92" s="195" t="s">
        <v>58</v>
      </c>
      <c r="E92" s="186">
        <v>5.0000000000000001E-3</v>
      </c>
      <c r="F92" s="186">
        <v>5.0000000000000001E-3</v>
      </c>
      <c r="G92" s="192">
        <v>955</v>
      </c>
      <c r="H92" s="193">
        <f t="shared" si="6"/>
        <v>4.7750000000000004</v>
      </c>
      <c r="I92" s="130"/>
      <c r="J92" s="209"/>
      <c r="K92" s="130"/>
      <c r="L92" s="209"/>
      <c r="M92" s="130"/>
      <c r="N92" s="128"/>
    </row>
    <row r="93" spans="1:14" ht="15.75" thickBot="1">
      <c r="A93" s="351"/>
      <c r="B93" s="334"/>
      <c r="C93" s="307"/>
      <c r="D93" s="69" t="s">
        <v>57</v>
      </c>
      <c r="E93" s="189">
        <v>2E-3</v>
      </c>
      <c r="F93" s="189">
        <v>2E-3</v>
      </c>
      <c r="G93" s="70">
        <v>18</v>
      </c>
      <c r="H93" s="112">
        <f t="shared" si="6"/>
        <v>3.6000000000000004E-2</v>
      </c>
      <c r="I93" s="256"/>
      <c r="J93" s="4"/>
      <c r="K93" s="256"/>
      <c r="L93" s="4"/>
      <c r="M93" s="172"/>
      <c r="N93" s="128"/>
    </row>
    <row r="94" spans="1:14" ht="15.75" customHeight="1">
      <c r="A94" s="329">
        <v>4</v>
      </c>
      <c r="B94" s="347" t="s">
        <v>111</v>
      </c>
      <c r="C94" s="298">
        <v>100</v>
      </c>
      <c r="D94" s="212" t="s">
        <v>76</v>
      </c>
      <c r="E94" s="266">
        <v>0.10299999999999999</v>
      </c>
      <c r="F94" s="79">
        <v>8.5000000000000006E-2</v>
      </c>
      <c r="G94" s="179">
        <v>40</v>
      </c>
      <c r="H94" s="245">
        <f t="shared" si="6"/>
        <v>4.12</v>
      </c>
      <c r="I94" s="171"/>
      <c r="J94" s="170"/>
      <c r="K94" s="246"/>
      <c r="L94" s="170"/>
      <c r="M94" s="246"/>
      <c r="N94" s="170"/>
    </row>
    <row r="95" spans="1:14" ht="15" customHeight="1">
      <c r="A95" s="330"/>
      <c r="B95" s="348"/>
      <c r="C95" s="319"/>
      <c r="D95" s="63" t="s">
        <v>63</v>
      </c>
      <c r="E95" s="274">
        <v>8.0000000000000002E-3</v>
      </c>
      <c r="F95" s="269">
        <v>8.0000000000000002E-3</v>
      </c>
      <c r="G95" s="64">
        <v>140</v>
      </c>
      <c r="H95" s="85">
        <f t="shared" si="6"/>
        <v>1.1200000000000001</v>
      </c>
      <c r="I95" s="131">
        <v>1.5</v>
      </c>
      <c r="J95" s="130">
        <v>1.7</v>
      </c>
      <c r="K95" s="209">
        <v>7.2</v>
      </c>
      <c r="L95" s="130">
        <v>50.2</v>
      </c>
      <c r="M95" s="209" t="s">
        <v>113</v>
      </c>
      <c r="N95" s="130"/>
    </row>
    <row r="96" spans="1:14">
      <c r="A96" s="330"/>
      <c r="B96" s="348"/>
      <c r="C96" s="319"/>
      <c r="D96" s="195" t="s">
        <v>57</v>
      </c>
      <c r="E96" s="267">
        <v>1E-3</v>
      </c>
      <c r="F96" s="4">
        <v>1E-3</v>
      </c>
      <c r="G96" s="192">
        <v>18</v>
      </c>
      <c r="H96" s="204">
        <f t="shared" si="6"/>
        <v>1.8000000000000002E-2</v>
      </c>
      <c r="I96" s="131"/>
      <c r="J96" s="130"/>
      <c r="K96" s="209"/>
      <c r="L96" s="130"/>
      <c r="M96" s="209"/>
      <c r="N96" s="130"/>
    </row>
    <row r="97" spans="1:14">
      <c r="A97" s="330"/>
      <c r="B97" s="348"/>
      <c r="C97" s="319"/>
      <c r="D97" s="63" t="s">
        <v>43</v>
      </c>
      <c r="E97" s="274">
        <v>2E-3</v>
      </c>
      <c r="F97" s="269">
        <v>2E-3</v>
      </c>
      <c r="G97" s="64">
        <v>72</v>
      </c>
      <c r="H97" s="85">
        <f t="shared" si="6"/>
        <v>0.14400000000000002</v>
      </c>
      <c r="I97" s="131"/>
      <c r="J97" s="130"/>
      <c r="K97" s="209"/>
      <c r="L97" s="130"/>
      <c r="M97" s="209"/>
      <c r="N97" s="130"/>
    </row>
    <row r="98" spans="1:14">
      <c r="A98" s="330"/>
      <c r="B98" s="348"/>
      <c r="C98" s="319"/>
      <c r="D98" s="195" t="s">
        <v>48</v>
      </c>
      <c r="E98" s="267">
        <v>1.6E-2</v>
      </c>
      <c r="F98" s="4">
        <v>1.4E-2</v>
      </c>
      <c r="G98" s="192">
        <v>40</v>
      </c>
      <c r="H98" s="204">
        <f t="shared" si="6"/>
        <v>0.64</v>
      </c>
      <c r="I98" s="131"/>
      <c r="J98" s="130"/>
      <c r="K98" s="209"/>
      <c r="L98" s="130"/>
      <c r="M98" s="209"/>
      <c r="N98" s="130"/>
    </row>
    <row r="99" spans="1:14" ht="24.75" customHeight="1" thickBot="1">
      <c r="A99" s="331"/>
      <c r="B99" s="348"/>
      <c r="C99" s="319"/>
      <c r="D99" s="69" t="s">
        <v>112</v>
      </c>
      <c r="E99" s="280">
        <v>1.6E-2</v>
      </c>
      <c r="F99" s="194">
        <v>1.4999999999999999E-2</v>
      </c>
      <c r="G99" s="70">
        <v>114</v>
      </c>
      <c r="H99" s="91">
        <f t="shared" si="6"/>
        <v>1.8240000000000001</v>
      </c>
      <c r="I99" s="86"/>
      <c r="J99" s="256"/>
      <c r="K99" s="4"/>
      <c r="L99" s="256"/>
      <c r="M99" s="4"/>
      <c r="N99" s="256"/>
    </row>
    <row r="100" spans="1:14" ht="23.25" customHeight="1" thickBot="1">
      <c r="A100" s="105">
        <v>5</v>
      </c>
      <c r="B100" s="278" t="s">
        <v>30</v>
      </c>
      <c r="C100" s="279">
        <v>60</v>
      </c>
      <c r="D100" s="11" t="s">
        <v>44</v>
      </c>
      <c r="E100" s="279">
        <v>0.06</v>
      </c>
      <c r="F100" s="279">
        <v>0.06</v>
      </c>
      <c r="G100" s="12">
        <v>50</v>
      </c>
      <c r="H100" s="13">
        <f t="shared" si="2"/>
        <v>3</v>
      </c>
      <c r="I100" s="105">
        <v>6.42</v>
      </c>
      <c r="J100" s="105">
        <v>2.7</v>
      </c>
      <c r="K100" s="105">
        <v>26.1</v>
      </c>
      <c r="L100" s="105">
        <v>164.4</v>
      </c>
      <c r="M100" s="105" t="s">
        <v>96</v>
      </c>
      <c r="N100" s="270"/>
    </row>
    <row r="101" spans="1:14" ht="15.75" thickBot="1">
      <c r="A101" s="376">
        <v>6</v>
      </c>
      <c r="B101" s="372" t="s">
        <v>54</v>
      </c>
      <c r="C101" s="355">
        <v>200</v>
      </c>
      <c r="D101" s="63" t="s">
        <v>53</v>
      </c>
      <c r="E101" s="62">
        <v>1E-3</v>
      </c>
      <c r="F101" s="62">
        <v>1E-3</v>
      </c>
      <c r="G101" s="64">
        <v>750</v>
      </c>
      <c r="H101" s="116">
        <f>G101*F101</f>
        <v>0.75</v>
      </c>
      <c r="I101" s="105">
        <v>0.2</v>
      </c>
      <c r="J101" s="105">
        <v>0</v>
      </c>
      <c r="K101" s="230">
        <v>14</v>
      </c>
      <c r="L101" s="105">
        <v>56</v>
      </c>
      <c r="M101" s="105" t="s">
        <v>95</v>
      </c>
      <c r="N101" s="102"/>
    </row>
    <row r="102" spans="1:14" ht="15.75" thickBot="1">
      <c r="A102" s="376"/>
      <c r="B102" s="372"/>
      <c r="C102" s="355"/>
      <c r="D102" s="63" t="s">
        <v>43</v>
      </c>
      <c r="E102" s="62">
        <v>1.4999999999999999E-2</v>
      </c>
      <c r="F102" s="62">
        <v>1.4999999999999999E-2</v>
      </c>
      <c r="G102" s="64">
        <v>72</v>
      </c>
      <c r="H102" s="116">
        <f>G102*F102</f>
        <v>1.08</v>
      </c>
      <c r="I102" s="80"/>
      <c r="J102" s="86"/>
      <c r="K102" s="80"/>
      <c r="L102" s="80"/>
      <c r="M102" s="80"/>
      <c r="N102" s="102"/>
    </row>
    <row r="103" spans="1:14" ht="15.75" thickBot="1">
      <c r="A103" s="105"/>
      <c r="B103" s="248"/>
      <c r="C103" s="55"/>
      <c r="D103" s="11"/>
      <c r="E103" s="55"/>
      <c r="F103" s="55"/>
      <c r="G103" s="12"/>
      <c r="H103" s="13"/>
      <c r="I103" s="105"/>
      <c r="J103" s="50"/>
      <c r="K103" s="105"/>
      <c r="L103" s="105"/>
      <c r="M103" s="105"/>
      <c r="N103" s="52"/>
    </row>
    <row r="104" spans="1:14" ht="15.75" thickBot="1">
      <c r="A104" s="369" t="s">
        <v>27</v>
      </c>
      <c r="B104" s="370"/>
      <c r="C104" s="370"/>
      <c r="D104" s="370"/>
      <c r="E104" s="370"/>
      <c r="F104" s="370"/>
      <c r="G104" s="370"/>
      <c r="H104" s="13">
        <f>SUM(H81:H103)</f>
        <v>78.591000000000022</v>
      </c>
      <c r="I104" s="105">
        <f>SUM(I81:I103)</f>
        <v>34.620000000000005</v>
      </c>
      <c r="J104" s="51">
        <f>SUM(J81:J103)</f>
        <v>20.239999999999998</v>
      </c>
      <c r="K104" s="105">
        <f>SUM(K81:K103)</f>
        <v>87.79</v>
      </c>
      <c r="L104" s="105">
        <f>SUM(L81:L103)</f>
        <v>678.3</v>
      </c>
      <c r="M104" s="105"/>
      <c r="N104" s="52"/>
    </row>
    <row r="112" spans="1:14" ht="13.5" customHeight="1" thickBot="1"/>
    <row r="113" spans="1:14">
      <c r="A113" s="357" t="s">
        <v>38</v>
      </c>
      <c r="B113" s="365"/>
      <c r="C113" s="365"/>
      <c r="D113" s="365"/>
      <c r="E113" s="365"/>
      <c r="F113" s="365"/>
      <c r="G113" s="365"/>
      <c r="H113" s="365"/>
      <c r="I113" s="365"/>
      <c r="J113" s="365"/>
      <c r="K113" s="365"/>
      <c r="L113" s="365"/>
      <c r="M113" s="365"/>
      <c r="N113" s="366"/>
    </row>
    <row r="114" spans="1:14" ht="25.5">
      <c r="A114" s="58" t="s">
        <v>1</v>
      </c>
      <c r="B114" s="62"/>
      <c r="C114" s="62" t="s">
        <v>2</v>
      </c>
      <c r="D114" s="63" t="s">
        <v>3</v>
      </c>
      <c r="E114" s="62" t="s">
        <v>4</v>
      </c>
      <c r="F114" s="62" t="s">
        <v>5</v>
      </c>
      <c r="G114" s="64" t="s">
        <v>6</v>
      </c>
      <c r="H114" s="64" t="s">
        <v>7</v>
      </c>
      <c r="I114" s="62" t="s">
        <v>8</v>
      </c>
      <c r="J114" s="65" t="s">
        <v>9</v>
      </c>
      <c r="K114" s="62" t="s">
        <v>10</v>
      </c>
      <c r="L114" s="62" t="s">
        <v>11</v>
      </c>
      <c r="M114" s="62" t="s">
        <v>41</v>
      </c>
      <c r="N114" s="66" t="s">
        <v>13</v>
      </c>
    </row>
    <row r="115" spans="1:14" ht="15.75" thickBot="1">
      <c r="A115" s="67"/>
      <c r="B115" s="68" t="s">
        <v>14</v>
      </c>
      <c r="C115" s="68" t="s">
        <v>15</v>
      </c>
      <c r="D115" s="69"/>
      <c r="E115" s="68" t="s">
        <v>15</v>
      </c>
      <c r="F115" s="68" t="s">
        <v>15</v>
      </c>
      <c r="G115" s="70" t="s">
        <v>16</v>
      </c>
      <c r="H115" s="70" t="s">
        <v>17</v>
      </c>
      <c r="I115" s="68" t="s">
        <v>15</v>
      </c>
      <c r="J115" s="68" t="s">
        <v>15</v>
      </c>
      <c r="K115" s="68" t="s">
        <v>15</v>
      </c>
      <c r="L115" s="68" t="s">
        <v>15</v>
      </c>
      <c r="M115" s="68"/>
      <c r="N115" s="113"/>
    </row>
    <row r="116" spans="1:14" ht="25.5">
      <c r="A116" s="298">
        <v>1</v>
      </c>
      <c r="B116" s="300" t="s">
        <v>130</v>
      </c>
      <c r="C116" s="308">
        <v>90</v>
      </c>
      <c r="D116" s="72" t="s">
        <v>61</v>
      </c>
      <c r="E116" s="196">
        <v>0.17199999999999999</v>
      </c>
      <c r="F116" s="57">
        <v>0.10299999999999999</v>
      </c>
      <c r="G116" s="123">
        <v>180</v>
      </c>
      <c r="H116" s="115">
        <f>G116*E116</f>
        <v>30.959999999999997</v>
      </c>
      <c r="I116" s="77"/>
      <c r="J116" s="77"/>
      <c r="K116" s="77"/>
      <c r="L116" s="77"/>
      <c r="M116" s="77"/>
      <c r="N116" s="77" t="s">
        <v>98</v>
      </c>
    </row>
    <row r="117" spans="1:14">
      <c r="A117" s="319"/>
      <c r="B117" s="318"/>
      <c r="C117" s="345"/>
      <c r="D117" s="81" t="s">
        <v>49</v>
      </c>
      <c r="E117" s="237">
        <v>5.0000000000000001E-3</v>
      </c>
      <c r="F117" s="235">
        <v>5.0000000000000001E-3</v>
      </c>
      <c r="G117" s="64">
        <v>30</v>
      </c>
      <c r="H117" s="116">
        <f t="shared" ref="H117" si="7">G117*E117</f>
        <v>0.15</v>
      </c>
      <c r="I117" s="80"/>
      <c r="J117" s="80"/>
      <c r="K117" s="80"/>
      <c r="L117" s="80"/>
      <c r="M117" s="80"/>
      <c r="N117" s="80"/>
    </row>
    <row r="118" spans="1:14">
      <c r="A118" s="319"/>
      <c r="B118" s="318"/>
      <c r="C118" s="345"/>
      <c r="D118" s="81" t="s">
        <v>66</v>
      </c>
      <c r="E118" s="188">
        <v>2E-3</v>
      </c>
      <c r="F118" s="62">
        <v>2E-3</v>
      </c>
      <c r="G118" s="64">
        <v>18</v>
      </c>
      <c r="H118" s="116">
        <f t="shared" ref="H118:H133" si="8">G118*E118</f>
        <v>3.6000000000000004E-2</v>
      </c>
      <c r="I118" s="80">
        <v>11.97</v>
      </c>
      <c r="J118" s="80">
        <v>9.6300000000000008</v>
      </c>
      <c r="K118" s="80">
        <v>1.71</v>
      </c>
      <c r="L118" s="80">
        <v>141.84</v>
      </c>
      <c r="M118" s="80" t="s">
        <v>114</v>
      </c>
      <c r="N118" s="80"/>
    </row>
    <row r="119" spans="1:14" ht="15.75" thickBot="1">
      <c r="A119" s="319"/>
      <c r="B119" s="318"/>
      <c r="C119" s="345"/>
      <c r="D119" s="81" t="s">
        <v>23</v>
      </c>
      <c r="E119" s="188">
        <v>0.01</v>
      </c>
      <c r="F119" s="62">
        <v>0.01</v>
      </c>
      <c r="G119" s="64">
        <v>140</v>
      </c>
      <c r="H119" s="116">
        <f t="shared" si="8"/>
        <v>1.4000000000000001</v>
      </c>
      <c r="I119" s="80"/>
      <c r="J119" s="80"/>
      <c r="K119" s="80"/>
      <c r="L119" s="80"/>
      <c r="M119" s="80"/>
      <c r="N119" s="80"/>
    </row>
    <row r="120" spans="1:14">
      <c r="A120" s="298">
        <v>2</v>
      </c>
      <c r="B120" s="300" t="s">
        <v>122</v>
      </c>
      <c r="C120" s="305">
        <v>50</v>
      </c>
      <c r="D120" s="114" t="s">
        <v>23</v>
      </c>
      <c r="E120" s="275">
        <v>3.0000000000000001E-3</v>
      </c>
      <c r="F120" s="275">
        <v>3.0000000000000001E-3</v>
      </c>
      <c r="G120" s="123">
        <v>140</v>
      </c>
      <c r="H120" s="115">
        <f t="shared" si="8"/>
        <v>0.42</v>
      </c>
      <c r="I120" s="124"/>
      <c r="J120" s="124"/>
      <c r="K120" s="125"/>
      <c r="L120" s="124"/>
      <c r="M120" s="125"/>
      <c r="N120" s="129"/>
    </row>
    <row r="121" spans="1:14">
      <c r="A121" s="319"/>
      <c r="B121" s="318"/>
      <c r="C121" s="320"/>
      <c r="D121" s="63" t="s">
        <v>49</v>
      </c>
      <c r="E121" s="274">
        <v>3.0000000000000001E-3</v>
      </c>
      <c r="F121" s="274">
        <v>3.0000000000000001E-3</v>
      </c>
      <c r="G121" s="64">
        <v>30</v>
      </c>
      <c r="H121" s="116">
        <f t="shared" si="8"/>
        <v>0.09</v>
      </c>
      <c r="I121" s="126"/>
      <c r="J121" s="126"/>
      <c r="K121" s="127"/>
      <c r="L121" s="126"/>
      <c r="M121" s="127"/>
      <c r="N121" s="128"/>
    </row>
    <row r="122" spans="1:14">
      <c r="A122" s="319"/>
      <c r="B122" s="318"/>
      <c r="C122" s="320"/>
      <c r="D122" s="63" t="s">
        <v>24</v>
      </c>
      <c r="E122" s="274">
        <v>5.0000000000000001E-3</v>
      </c>
      <c r="F122" s="274">
        <v>5.0000000000000001E-3</v>
      </c>
      <c r="G122" s="64">
        <v>285</v>
      </c>
      <c r="H122" s="116">
        <f t="shared" si="8"/>
        <v>1.425</v>
      </c>
      <c r="I122" s="126">
        <v>4.95</v>
      </c>
      <c r="J122" s="126">
        <v>2.5</v>
      </c>
      <c r="K122" s="127">
        <v>5</v>
      </c>
      <c r="L122" s="126">
        <v>61.55</v>
      </c>
      <c r="M122" s="127" t="s">
        <v>123</v>
      </c>
      <c r="N122" s="128"/>
    </row>
    <row r="123" spans="1:14">
      <c r="A123" s="319"/>
      <c r="B123" s="318"/>
      <c r="C123" s="320"/>
      <c r="D123" s="63" t="s">
        <v>48</v>
      </c>
      <c r="E123" s="274">
        <v>5.0000000000000001E-3</v>
      </c>
      <c r="F123" s="274">
        <v>5.0000000000000001E-3</v>
      </c>
      <c r="G123" s="64">
        <v>40</v>
      </c>
      <c r="H123" s="116">
        <f t="shared" si="8"/>
        <v>0.2</v>
      </c>
      <c r="I123" s="126"/>
      <c r="J123" s="126"/>
      <c r="K123" s="127"/>
      <c r="L123" s="126"/>
      <c r="M123" s="127"/>
      <c r="N123" s="128"/>
    </row>
    <row r="124" spans="1:14">
      <c r="A124" s="319"/>
      <c r="B124" s="318"/>
      <c r="C124" s="320"/>
      <c r="D124" s="69" t="s">
        <v>21</v>
      </c>
      <c r="E124" s="280">
        <v>2E-3</v>
      </c>
      <c r="F124" s="280">
        <v>1E-3</v>
      </c>
      <c r="G124" s="70">
        <v>45</v>
      </c>
      <c r="H124" s="112">
        <f t="shared" si="8"/>
        <v>0.09</v>
      </c>
      <c r="I124" s="126"/>
      <c r="J124" s="126"/>
      <c r="K124" s="127"/>
      <c r="L124" s="126"/>
      <c r="M124" s="127"/>
      <c r="N124" s="128"/>
    </row>
    <row r="125" spans="1:14">
      <c r="A125" s="319"/>
      <c r="B125" s="318"/>
      <c r="C125" s="320"/>
      <c r="D125" s="69" t="s">
        <v>43</v>
      </c>
      <c r="E125" s="280">
        <v>1E-3</v>
      </c>
      <c r="F125" s="280">
        <v>1E-3</v>
      </c>
      <c r="G125" s="70">
        <v>72</v>
      </c>
      <c r="H125" s="112">
        <f t="shared" si="8"/>
        <v>7.2000000000000008E-2</v>
      </c>
      <c r="I125" s="126"/>
      <c r="J125" s="126"/>
      <c r="K125" s="127"/>
      <c r="L125" s="126"/>
      <c r="M125" s="127"/>
      <c r="N125" s="128"/>
    </row>
    <row r="126" spans="1:14" ht="15.75" thickBot="1">
      <c r="A126" s="321"/>
      <c r="B126" s="322"/>
      <c r="C126" s="323"/>
      <c r="D126" s="119" t="s">
        <v>57</v>
      </c>
      <c r="E126" s="277">
        <v>1E-3</v>
      </c>
      <c r="F126" s="277">
        <v>1E-3</v>
      </c>
      <c r="G126" s="156">
        <v>18</v>
      </c>
      <c r="H126" s="121">
        <f t="shared" si="8"/>
        <v>1.8000000000000002E-2</v>
      </c>
      <c r="I126" s="137"/>
      <c r="J126" s="137"/>
      <c r="K126" s="138"/>
      <c r="L126" s="137"/>
      <c r="M126" s="138"/>
      <c r="N126" s="139"/>
    </row>
    <row r="127" spans="1:14">
      <c r="A127" s="357">
        <v>3</v>
      </c>
      <c r="B127" s="365" t="s">
        <v>65</v>
      </c>
      <c r="C127" s="362">
        <v>150</v>
      </c>
      <c r="D127" s="72" t="s">
        <v>65</v>
      </c>
      <c r="E127" s="196">
        <v>5.2999999999999999E-2</v>
      </c>
      <c r="F127" s="57">
        <v>5.2999999999999999E-2</v>
      </c>
      <c r="G127" s="123">
        <v>38</v>
      </c>
      <c r="H127" s="115">
        <f t="shared" si="8"/>
        <v>2.0139999999999998</v>
      </c>
      <c r="I127" s="77"/>
      <c r="J127" s="77"/>
      <c r="K127" s="77"/>
      <c r="L127" s="77"/>
      <c r="M127" s="77"/>
      <c r="N127" s="77"/>
    </row>
    <row r="128" spans="1:14">
      <c r="A128" s="354"/>
      <c r="B128" s="355"/>
      <c r="C128" s="363"/>
      <c r="D128" s="81" t="s">
        <v>58</v>
      </c>
      <c r="E128" s="188">
        <v>7.0000000000000001E-3</v>
      </c>
      <c r="F128" s="62">
        <v>7.0000000000000001E-3</v>
      </c>
      <c r="G128" s="64">
        <v>955</v>
      </c>
      <c r="H128" s="116">
        <f t="shared" si="8"/>
        <v>6.6850000000000005</v>
      </c>
      <c r="I128" s="130">
        <v>6</v>
      </c>
      <c r="J128" s="131">
        <v>1.35</v>
      </c>
      <c r="K128" s="130">
        <v>38.200000000000003</v>
      </c>
      <c r="L128" s="130">
        <v>180.3</v>
      </c>
      <c r="M128" s="128" t="s">
        <v>106</v>
      </c>
      <c r="N128" s="80"/>
    </row>
    <row r="129" spans="1:14" ht="15.75" thickBot="1">
      <c r="A129" s="375"/>
      <c r="B129" s="367"/>
      <c r="C129" s="368"/>
      <c r="D129" s="92" t="s">
        <v>66</v>
      </c>
      <c r="E129" s="47">
        <v>2E-3</v>
      </c>
      <c r="F129" s="120">
        <v>2E-3</v>
      </c>
      <c r="G129" s="156">
        <v>18</v>
      </c>
      <c r="H129" s="121">
        <f t="shared" si="8"/>
        <v>3.6000000000000004E-2</v>
      </c>
      <c r="I129" s="15"/>
      <c r="J129" s="15"/>
      <c r="K129" s="15"/>
      <c r="L129" s="15"/>
      <c r="M129" s="15"/>
      <c r="N129" s="15"/>
    </row>
    <row r="130" spans="1:14" ht="23.25" customHeight="1" thickBot="1">
      <c r="A130" s="48">
        <v>4</v>
      </c>
      <c r="B130" s="266" t="s">
        <v>115</v>
      </c>
      <c r="C130" s="198">
        <v>60</v>
      </c>
      <c r="D130" s="199" t="s">
        <v>115</v>
      </c>
      <c r="E130" s="196">
        <v>0.06</v>
      </c>
      <c r="F130" s="57">
        <v>0.06</v>
      </c>
      <c r="G130" s="123">
        <v>50</v>
      </c>
      <c r="H130" s="115">
        <f t="shared" si="8"/>
        <v>3</v>
      </c>
      <c r="I130" s="105">
        <v>6.42</v>
      </c>
      <c r="J130" s="105">
        <v>2.7</v>
      </c>
      <c r="K130" s="105">
        <v>26.1</v>
      </c>
      <c r="L130" s="105">
        <v>164.4</v>
      </c>
      <c r="M130" s="105" t="s">
        <v>96</v>
      </c>
      <c r="N130" s="77"/>
    </row>
    <row r="131" spans="1:14" ht="15.75" thickBot="1">
      <c r="A131" s="371">
        <v>5</v>
      </c>
      <c r="B131" s="365" t="s">
        <v>54</v>
      </c>
      <c r="C131" s="365" t="s">
        <v>68</v>
      </c>
      <c r="D131" s="114" t="s">
        <v>53</v>
      </c>
      <c r="E131" s="57">
        <v>1E-3</v>
      </c>
      <c r="F131" s="57">
        <v>1E-3</v>
      </c>
      <c r="G131" s="123">
        <v>750</v>
      </c>
      <c r="H131" s="115">
        <f t="shared" si="8"/>
        <v>0.75</v>
      </c>
      <c r="I131" s="74"/>
      <c r="J131" s="74"/>
      <c r="K131" s="74"/>
      <c r="L131" s="73"/>
      <c r="M131" s="74"/>
      <c r="N131" s="74"/>
    </row>
    <row r="132" spans="1:14" ht="15.75" thickBot="1">
      <c r="A132" s="323"/>
      <c r="B132" s="355"/>
      <c r="C132" s="355"/>
      <c r="D132" s="63" t="s">
        <v>43</v>
      </c>
      <c r="E132" s="62">
        <v>1.4999999999999999E-2</v>
      </c>
      <c r="F132" s="62">
        <v>1.4999999999999999E-2</v>
      </c>
      <c r="G132" s="64">
        <v>72</v>
      </c>
      <c r="H132" s="116">
        <f t="shared" si="8"/>
        <v>1.08</v>
      </c>
      <c r="I132" s="105">
        <v>0.2</v>
      </c>
      <c r="J132" s="105">
        <v>0</v>
      </c>
      <c r="K132" s="230">
        <v>14</v>
      </c>
      <c r="L132" s="105">
        <v>56</v>
      </c>
      <c r="M132" s="105" t="s">
        <v>95</v>
      </c>
      <c r="N132" s="80"/>
    </row>
    <row r="133" spans="1:14" ht="25.5" customHeight="1" thickBot="1">
      <c r="A133" s="54">
        <v>6</v>
      </c>
      <c r="B133" s="55" t="s">
        <v>86</v>
      </c>
      <c r="C133" s="200">
        <v>30</v>
      </c>
      <c r="D133" s="201" t="s">
        <v>86</v>
      </c>
      <c r="E133" s="53">
        <v>0.03</v>
      </c>
      <c r="F133" s="55">
        <v>0.03</v>
      </c>
      <c r="G133" s="12">
        <v>500</v>
      </c>
      <c r="H133" s="13">
        <f t="shared" si="8"/>
        <v>15</v>
      </c>
      <c r="I133" s="105">
        <v>0.42</v>
      </c>
      <c r="J133" s="105">
        <v>2.67</v>
      </c>
      <c r="K133" s="105">
        <v>22.47</v>
      </c>
      <c r="L133" s="105">
        <v>108.5</v>
      </c>
      <c r="M133" s="105" t="s">
        <v>116</v>
      </c>
      <c r="N133" s="105"/>
    </row>
    <row r="134" spans="1:14" ht="32.25" customHeight="1" thickBot="1">
      <c r="A134" s="304" t="s">
        <v>79</v>
      </c>
      <c r="B134" s="307"/>
      <c r="C134" s="307"/>
      <c r="D134" s="307"/>
      <c r="E134" s="307"/>
      <c r="F134" s="307"/>
      <c r="G134" s="307"/>
      <c r="H134" s="136">
        <f>SUM(H116:H133)</f>
        <v>63.426000000000016</v>
      </c>
      <c r="I134" s="104">
        <f>SUM(I117:I133)</f>
        <v>29.960000000000004</v>
      </c>
      <c r="J134" s="104">
        <f>SUM(J116:J133)</f>
        <v>18.850000000000001</v>
      </c>
      <c r="K134" s="104">
        <f>SUM(K117:K133)</f>
        <v>107.48</v>
      </c>
      <c r="L134" s="104">
        <f>SUM(L116:L133)</f>
        <v>712.59</v>
      </c>
      <c r="M134" s="15"/>
      <c r="N134" s="15"/>
    </row>
    <row r="143" spans="1:14" ht="15.75" thickBot="1"/>
    <row r="144" spans="1:14">
      <c r="A144" s="357" t="s">
        <v>39</v>
      </c>
      <c r="B144" s="365"/>
      <c r="C144" s="365"/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6"/>
    </row>
    <row r="145" spans="1:14" ht="25.5">
      <c r="A145" s="58" t="s">
        <v>1</v>
      </c>
      <c r="B145" s="62"/>
      <c r="C145" s="62" t="s">
        <v>2</v>
      </c>
      <c r="D145" s="63" t="s">
        <v>3</v>
      </c>
      <c r="E145" s="62" t="s">
        <v>4</v>
      </c>
      <c r="F145" s="62" t="s">
        <v>5</v>
      </c>
      <c r="G145" s="64" t="s">
        <v>6</v>
      </c>
      <c r="H145" s="64" t="s">
        <v>7</v>
      </c>
      <c r="I145" s="62" t="s">
        <v>8</v>
      </c>
      <c r="J145" s="65" t="s">
        <v>9</v>
      </c>
      <c r="K145" s="62" t="s">
        <v>10</v>
      </c>
      <c r="L145" s="62" t="s">
        <v>11</v>
      </c>
      <c r="M145" s="62" t="s">
        <v>41</v>
      </c>
      <c r="N145" s="66" t="s">
        <v>13</v>
      </c>
    </row>
    <row r="146" spans="1:14" ht="15.75" thickBot="1">
      <c r="A146" s="67"/>
      <c r="B146" s="68" t="s">
        <v>14</v>
      </c>
      <c r="C146" s="68" t="s">
        <v>15</v>
      </c>
      <c r="D146" s="69"/>
      <c r="E146" s="68" t="s">
        <v>15</v>
      </c>
      <c r="F146" s="68" t="s">
        <v>15</v>
      </c>
      <c r="G146" s="70" t="s">
        <v>16</v>
      </c>
      <c r="H146" s="70" t="s">
        <v>17</v>
      </c>
      <c r="I146" s="68" t="s">
        <v>15</v>
      </c>
      <c r="J146" s="68" t="s">
        <v>15</v>
      </c>
      <c r="K146" s="68" t="s">
        <v>15</v>
      </c>
      <c r="L146" s="68" t="s">
        <v>15</v>
      </c>
      <c r="M146" s="68"/>
      <c r="N146" s="113"/>
    </row>
    <row r="147" spans="1:14" ht="25.5">
      <c r="A147" s="298">
        <v>1</v>
      </c>
      <c r="B147" s="300" t="s">
        <v>129</v>
      </c>
      <c r="C147" s="308">
        <v>90</v>
      </c>
      <c r="D147" s="114" t="s">
        <v>45</v>
      </c>
      <c r="E147" s="275">
        <v>0.12</v>
      </c>
      <c r="F147" s="275">
        <v>0.09</v>
      </c>
      <c r="G147" s="123">
        <v>420</v>
      </c>
      <c r="H147" s="115">
        <f>E147*G147</f>
        <v>50.4</v>
      </c>
      <c r="I147" s="170"/>
      <c r="J147" s="246"/>
      <c r="K147" s="170"/>
      <c r="L147" s="246"/>
      <c r="M147" s="265"/>
      <c r="N147" s="101" t="s">
        <v>98</v>
      </c>
    </row>
    <row r="148" spans="1:14">
      <c r="A148" s="319"/>
      <c r="B148" s="318"/>
      <c r="C148" s="345"/>
      <c r="D148" s="63" t="s">
        <v>21</v>
      </c>
      <c r="E148" s="274">
        <v>8.0000000000000002E-3</v>
      </c>
      <c r="F148" s="274">
        <v>6.0000000000000001E-3</v>
      </c>
      <c r="G148" s="64">
        <v>45</v>
      </c>
      <c r="H148" s="116">
        <f t="shared" ref="H148:H152" si="9">E148*G148</f>
        <v>0.36</v>
      </c>
      <c r="I148" s="130"/>
      <c r="J148" s="209"/>
      <c r="K148" s="130"/>
      <c r="L148" s="209"/>
      <c r="M148" s="130"/>
      <c r="N148" s="128"/>
    </row>
    <row r="149" spans="1:14">
      <c r="A149" s="319"/>
      <c r="B149" s="318"/>
      <c r="C149" s="345"/>
      <c r="D149" s="63" t="s">
        <v>63</v>
      </c>
      <c r="E149" s="274">
        <v>5.0000000000000001E-3</v>
      </c>
      <c r="F149" s="274">
        <v>5.0000000000000001E-3</v>
      </c>
      <c r="G149" s="64">
        <v>140</v>
      </c>
      <c r="H149" s="116">
        <f t="shared" si="9"/>
        <v>0.70000000000000007</v>
      </c>
      <c r="I149" s="130"/>
      <c r="J149" s="209"/>
      <c r="K149" s="130"/>
      <c r="L149" s="209"/>
      <c r="M149" s="130"/>
      <c r="N149" s="128"/>
    </row>
    <row r="150" spans="1:14">
      <c r="A150" s="319"/>
      <c r="B150" s="318"/>
      <c r="C150" s="345"/>
      <c r="D150" s="63" t="s">
        <v>30</v>
      </c>
      <c r="E150" s="274">
        <v>0.01</v>
      </c>
      <c r="F150" s="274">
        <v>0.01</v>
      </c>
      <c r="G150" s="64">
        <v>50</v>
      </c>
      <c r="H150" s="116">
        <f t="shared" si="9"/>
        <v>0.5</v>
      </c>
      <c r="I150" s="276">
        <v>19.8</v>
      </c>
      <c r="J150" s="269">
        <v>11.34</v>
      </c>
      <c r="K150" s="276">
        <v>5.29</v>
      </c>
      <c r="L150" s="269">
        <v>201</v>
      </c>
      <c r="M150" s="130" t="s">
        <v>101</v>
      </c>
      <c r="N150" s="128"/>
    </row>
    <row r="151" spans="1:14">
      <c r="A151" s="319"/>
      <c r="B151" s="318"/>
      <c r="C151" s="345"/>
      <c r="D151" s="63" t="s">
        <v>80</v>
      </c>
      <c r="E151" s="274">
        <v>5.0000000000000001E-3</v>
      </c>
      <c r="F151" s="274">
        <v>5.0000000000000001E-3</v>
      </c>
      <c r="G151" s="64">
        <v>167</v>
      </c>
      <c r="H151" s="116">
        <f t="shared" si="9"/>
        <v>0.83499999999999996</v>
      </c>
      <c r="I151" s="130"/>
      <c r="J151" s="209"/>
      <c r="K151" s="130"/>
      <c r="L151" s="209"/>
      <c r="M151" s="130"/>
      <c r="N151" s="128"/>
    </row>
    <row r="152" spans="1:14" ht="15.75" thickBot="1">
      <c r="A152" s="321"/>
      <c r="B152" s="322"/>
      <c r="C152" s="346"/>
      <c r="D152" s="69" t="s">
        <v>57</v>
      </c>
      <c r="E152" s="280">
        <v>2E-3</v>
      </c>
      <c r="F152" s="280">
        <v>2E-3</v>
      </c>
      <c r="G152" s="70">
        <v>18</v>
      </c>
      <c r="H152" s="112">
        <f t="shared" si="9"/>
        <v>3.6000000000000004E-2</v>
      </c>
      <c r="I152" s="130"/>
      <c r="J152" s="209"/>
      <c r="K152" s="130"/>
      <c r="L152" s="209"/>
      <c r="M152" s="130"/>
      <c r="N152" s="128"/>
    </row>
    <row r="153" spans="1:14">
      <c r="A153" s="298">
        <v>2</v>
      </c>
      <c r="B153" s="300" t="s">
        <v>125</v>
      </c>
      <c r="C153" s="305">
        <v>50</v>
      </c>
      <c r="D153" s="114" t="s">
        <v>59</v>
      </c>
      <c r="E153" s="275">
        <v>0.01</v>
      </c>
      <c r="F153" s="275">
        <v>0.01</v>
      </c>
      <c r="G153" s="123">
        <v>278</v>
      </c>
      <c r="H153" s="115">
        <f t="shared" ref="H153:H164" si="10">G153*E153</f>
        <v>2.7800000000000002</v>
      </c>
      <c r="I153" s="170"/>
      <c r="J153" s="171"/>
      <c r="K153" s="170"/>
      <c r="L153" s="170"/>
      <c r="M153" s="129"/>
      <c r="N153" s="129"/>
    </row>
    <row r="154" spans="1:14">
      <c r="A154" s="319"/>
      <c r="B154" s="318"/>
      <c r="C154" s="320"/>
      <c r="D154" s="69" t="s">
        <v>49</v>
      </c>
      <c r="E154" s="280">
        <v>3.0000000000000001E-3</v>
      </c>
      <c r="F154" s="280">
        <v>3.0000000000000001E-3</v>
      </c>
      <c r="G154" s="70">
        <v>30</v>
      </c>
      <c r="H154" s="112">
        <f t="shared" si="10"/>
        <v>0.09</v>
      </c>
      <c r="I154" s="130">
        <v>1</v>
      </c>
      <c r="J154" s="131">
        <v>2.85</v>
      </c>
      <c r="K154" s="130">
        <v>2.6</v>
      </c>
      <c r="L154" s="130">
        <v>39</v>
      </c>
      <c r="M154" s="128" t="s">
        <v>127</v>
      </c>
      <c r="N154" s="128"/>
    </row>
    <row r="155" spans="1:14">
      <c r="A155" s="319"/>
      <c r="B155" s="318"/>
      <c r="C155" s="320"/>
      <c r="D155" s="63" t="s">
        <v>126</v>
      </c>
      <c r="E155" s="274">
        <v>3.0000000000000001E-3</v>
      </c>
      <c r="F155" s="274">
        <v>3.0000000000000001E-3</v>
      </c>
      <c r="G155" s="64">
        <v>955</v>
      </c>
      <c r="H155" s="284">
        <f t="shared" si="10"/>
        <v>2.8650000000000002</v>
      </c>
      <c r="I155" s="130"/>
      <c r="J155" s="131"/>
      <c r="K155" s="130"/>
      <c r="L155" s="130"/>
      <c r="M155" s="128"/>
      <c r="N155" s="128"/>
    </row>
    <row r="156" spans="1:14" ht="15.75" thickBot="1">
      <c r="A156" s="321"/>
      <c r="B156" s="322"/>
      <c r="C156" s="323"/>
      <c r="D156" s="119" t="s">
        <v>66</v>
      </c>
      <c r="E156" s="277">
        <v>1E-3</v>
      </c>
      <c r="F156" s="277">
        <v>1E-3</v>
      </c>
      <c r="G156" s="156">
        <v>18</v>
      </c>
      <c r="H156" s="285">
        <f t="shared" si="10"/>
        <v>1.8000000000000002E-2</v>
      </c>
      <c r="I156" s="172"/>
      <c r="J156" s="173"/>
      <c r="K156" s="172"/>
      <c r="L156" s="172"/>
      <c r="M156" s="139"/>
      <c r="N156" s="139"/>
    </row>
    <row r="157" spans="1:14">
      <c r="A157" s="357">
        <v>3</v>
      </c>
      <c r="B157" s="365" t="s">
        <v>73</v>
      </c>
      <c r="C157" s="362">
        <v>150</v>
      </c>
      <c r="D157" s="72" t="s">
        <v>47</v>
      </c>
      <c r="E157" s="196">
        <v>0.18</v>
      </c>
      <c r="F157" s="57">
        <v>0.16</v>
      </c>
      <c r="G157" s="123">
        <v>50</v>
      </c>
      <c r="H157" s="76">
        <f t="shared" si="10"/>
        <v>9</v>
      </c>
      <c r="I157" s="77"/>
      <c r="J157" s="77"/>
      <c r="K157" s="77"/>
      <c r="L157" s="78"/>
      <c r="M157" s="77"/>
      <c r="N157" s="101"/>
    </row>
    <row r="158" spans="1:14">
      <c r="A158" s="354"/>
      <c r="B158" s="355"/>
      <c r="C158" s="363"/>
      <c r="D158" s="81" t="s">
        <v>58</v>
      </c>
      <c r="E158" s="188">
        <v>4.0000000000000001E-3</v>
      </c>
      <c r="F158" s="62">
        <v>4.0000000000000001E-3</v>
      </c>
      <c r="G158" s="64">
        <v>955</v>
      </c>
      <c r="H158" s="85">
        <f t="shared" si="10"/>
        <v>3.8200000000000003</v>
      </c>
      <c r="I158" s="80">
        <v>3.15</v>
      </c>
      <c r="J158" s="80">
        <v>6.9</v>
      </c>
      <c r="K158" s="80">
        <v>12.75</v>
      </c>
      <c r="L158" s="86">
        <v>122.55</v>
      </c>
      <c r="M158" s="80" t="s">
        <v>117</v>
      </c>
      <c r="N158" s="102"/>
    </row>
    <row r="159" spans="1:14">
      <c r="A159" s="358"/>
      <c r="B159" s="371"/>
      <c r="C159" s="364"/>
      <c r="D159" s="87" t="s">
        <v>20</v>
      </c>
      <c r="E159" s="190">
        <v>0.03</v>
      </c>
      <c r="F159" s="68">
        <v>0.03</v>
      </c>
      <c r="G159" s="70">
        <v>70</v>
      </c>
      <c r="H159" s="91">
        <f t="shared" si="10"/>
        <v>2.1</v>
      </c>
      <c r="I159" s="80"/>
      <c r="J159" s="80"/>
      <c r="K159" s="80"/>
      <c r="L159" s="86"/>
      <c r="M159" s="80"/>
      <c r="N159" s="102"/>
    </row>
    <row r="160" spans="1:14" ht="15.75" thickBot="1">
      <c r="A160" s="375"/>
      <c r="B160" s="367"/>
      <c r="C160" s="368"/>
      <c r="D160" s="87" t="s">
        <v>19</v>
      </c>
      <c r="E160" s="190">
        <v>2E-3</v>
      </c>
      <c r="F160" s="68">
        <v>2E-3</v>
      </c>
      <c r="G160" s="70">
        <v>18</v>
      </c>
      <c r="H160" s="91">
        <f t="shared" si="10"/>
        <v>3.6000000000000004E-2</v>
      </c>
      <c r="I160" s="80"/>
      <c r="J160" s="80"/>
      <c r="K160" s="80"/>
      <c r="L160" s="86"/>
      <c r="M160" s="80"/>
      <c r="N160" s="16"/>
    </row>
    <row r="161" spans="1:14" ht="21" customHeight="1" thickBot="1">
      <c r="A161" s="56">
        <v>4</v>
      </c>
      <c r="B161" s="275" t="s">
        <v>30</v>
      </c>
      <c r="C161" s="132">
        <v>60</v>
      </c>
      <c r="D161" s="201" t="s">
        <v>115</v>
      </c>
      <c r="E161" s="53">
        <v>0.06</v>
      </c>
      <c r="F161" s="55">
        <v>0.06</v>
      </c>
      <c r="G161" s="12">
        <v>50</v>
      </c>
      <c r="H161" s="202">
        <f t="shared" si="10"/>
        <v>3</v>
      </c>
      <c r="I161" s="105">
        <v>6.42</v>
      </c>
      <c r="J161" s="105">
        <v>2.7</v>
      </c>
      <c r="K161" s="105">
        <v>26.1</v>
      </c>
      <c r="L161" s="105">
        <v>164.4</v>
      </c>
      <c r="M161" s="105" t="s">
        <v>96</v>
      </c>
      <c r="N161" s="101"/>
    </row>
    <row r="162" spans="1:14">
      <c r="A162" s="357">
        <v>5</v>
      </c>
      <c r="B162" s="365" t="s">
        <v>74</v>
      </c>
      <c r="C162" s="362" t="s">
        <v>68</v>
      </c>
      <c r="D162" s="72" t="s">
        <v>74</v>
      </c>
      <c r="E162" s="196">
        <v>4.0000000000000001E-3</v>
      </c>
      <c r="F162" s="57">
        <v>4.0000000000000001E-3</v>
      </c>
      <c r="G162" s="123">
        <v>1000</v>
      </c>
      <c r="H162" s="76">
        <f t="shared" si="10"/>
        <v>4</v>
      </c>
      <c r="I162" s="77"/>
      <c r="J162" s="77"/>
      <c r="K162" s="77"/>
      <c r="L162" s="78"/>
      <c r="M162" s="77"/>
      <c r="N162" s="101"/>
    </row>
    <row r="163" spans="1:14">
      <c r="A163" s="317"/>
      <c r="B163" s="315"/>
      <c r="C163" s="374"/>
      <c r="D163" s="110" t="s">
        <v>20</v>
      </c>
      <c r="E163" s="203">
        <v>0.1</v>
      </c>
      <c r="F163" s="186">
        <v>0.1</v>
      </c>
      <c r="G163" s="192">
        <v>70</v>
      </c>
      <c r="H163" s="204">
        <f t="shared" si="10"/>
        <v>7</v>
      </c>
      <c r="I163" s="166">
        <v>7</v>
      </c>
      <c r="J163" s="99">
        <v>4.5999999999999996</v>
      </c>
      <c r="K163" s="151">
        <v>19.399999999999999</v>
      </c>
      <c r="L163" s="99">
        <v>154</v>
      </c>
      <c r="M163" s="151" t="s">
        <v>102</v>
      </c>
      <c r="N163" s="102"/>
    </row>
    <row r="164" spans="1:14" ht="15.75" thickBot="1">
      <c r="A164" s="354"/>
      <c r="B164" s="355"/>
      <c r="C164" s="363"/>
      <c r="D164" s="81" t="s">
        <v>43</v>
      </c>
      <c r="E164" s="58">
        <v>1.4999999999999999E-2</v>
      </c>
      <c r="F164" s="62">
        <v>1.4999999999999999E-2</v>
      </c>
      <c r="G164" s="64">
        <v>72</v>
      </c>
      <c r="H164" s="178">
        <f t="shared" si="10"/>
        <v>1.08</v>
      </c>
      <c r="I164" s="80"/>
      <c r="J164" s="80"/>
      <c r="K164" s="80"/>
      <c r="L164" s="86"/>
      <c r="M164" s="80"/>
      <c r="N164" s="102"/>
    </row>
    <row r="165" spans="1:14" ht="30.75" customHeight="1" thickBot="1">
      <c r="A165" s="369" t="s">
        <v>27</v>
      </c>
      <c r="B165" s="370"/>
      <c r="C165" s="370"/>
      <c r="D165" s="370"/>
      <c r="E165" s="307"/>
      <c r="F165" s="307"/>
      <c r="G165" s="307"/>
      <c r="H165" s="136">
        <f>SUM(H147:H164)</f>
        <v>88.61999999999999</v>
      </c>
      <c r="I165" s="105">
        <f>SUM(I147:I164)</f>
        <v>37.369999999999997</v>
      </c>
      <c r="J165" s="105">
        <f>SUM(J147:J164)</f>
        <v>28.39</v>
      </c>
      <c r="K165" s="105">
        <f>SUM(K147:K164)</f>
        <v>66.14</v>
      </c>
      <c r="L165" s="51">
        <f>SUM(L147:L164)</f>
        <v>680.95</v>
      </c>
      <c r="M165" s="105"/>
      <c r="N165" s="52"/>
    </row>
    <row r="166" spans="1:14" ht="15.75" thickBot="1"/>
    <row r="167" spans="1:14">
      <c r="B167" s="40"/>
      <c r="C167" s="26"/>
      <c r="D167" s="25"/>
      <c r="E167" s="26"/>
      <c r="F167" s="26"/>
      <c r="G167" s="27"/>
      <c r="H167" s="27"/>
      <c r="I167" s="26"/>
      <c r="J167" s="26"/>
      <c r="K167" s="26"/>
      <c r="L167" s="26"/>
      <c r="M167" s="26"/>
      <c r="N167" s="41"/>
    </row>
    <row r="168" spans="1:14" ht="15.75">
      <c r="B168" s="31" t="s">
        <v>82</v>
      </c>
      <c r="C168" s="21"/>
      <c r="D168" s="44"/>
      <c r="E168" s="21"/>
      <c r="F168" s="21"/>
      <c r="G168" s="45"/>
      <c r="H168" s="45">
        <f>H165+H134+H104+H61+H21</f>
        <v>411.18300000000005</v>
      </c>
      <c r="I168" s="45">
        <f>I165+I134+I104+I61+I21</f>
        <v>158.63999999999999</v>
      </c>
      <c r="J168" s="45">
        <f>J165+J134+J104+J61+J21</f>
        <v>101.63</v>
      </c>
      <c r="K168" s="45">
        <f>K165+K134+K104+K61+K21</f>
        <v>509.61</v>
      </c>
      <c r="L168" s="45">
        <f>L165+L134+L104+L61+L21</f>
        <v>3615.69</v>
      </c>
      <c r="M168" s="21"/>
      <c r="N168" s="42"/>
    </row>
    <row r="169" spans="1:14" ht="15.75">
      <c r="B169" s="31" t="s">
        <v>87</v>
      </c>
      <c r="C169" s="21" t="s">
        <v>88</v>
      </c>
      <c r="D169" s="44"/>
      <c r="E169" s="21"/>
      <c r="F169" s="21"/>
      <c r="G169" s="45"/>
      <c r="H169" s="45">
        <f>H168/5</f>
        <v>82.23660000000001</v>
      </c>
      <c r="I169" s="45">
        <f t="shared" ref="I169:L169" si="11">I168/5</f>
        <v>31.727999999999998</v>
      </c>
      <c r="J169" s="45">
        <f t="shared" si="11"/>
        <v>20.326000000000001</v>
      </c>
      <c r="K169" s="45">
        <f t="shared" si="11"/>
        <v>101.922</v>
      </c>
      <c r="L169" s="45">
        <f t="shared" si="11"/>
        <v>723.13800000000003</v>
      </c>
      <c r="M169" s="21"/>
      <c r="N169" s="42"/>
    </row>
    <row r="170" spans="1:14" ht="15.75" thickBot="1">
      <c r="B170" s="32"/>
      <c r="C170" s="33"/>
      <c r="D170" s="34"/>
      <c r="E170" s="33"/>
      <c r="F170" s="33"/>
      <c r="G170" s="35"/>
      <c r="H170" s="35"/>
      <c r="I170" s="33"/>
      <c r="J170" s="33"/>
      <c r="K170" s="33"/>
      <c r="L170" s="33"/>
      <c r="M170" s="33"/>
      <c r="N170" s="43"/>
    </row>
  </sheetData>
  <mergeCells count="66">
    <mergeCell ref="C101:C102"/>
    <mergeCell ref="A113:N113"/>
    <mergeCell ref="B131:B132"/>
    <mergeCell ref="C131:C132"/>
    <mergeCell ref="A127:A129"/>
    <mergeCell ref="A131:A132"/>
    <mergeCell ref="A120:A126"/>
    <mergeCell ref="B120:B126"/>
    <mergeCell ref="C120:C126"/>
    <mergeCell ref="A116:A119"/>
    <mergeCell ref="B116:B119"/>
    <mergeCell ref="C116:C119"/>
    <mergeCell ref="A101:A102"/>
    <mergeCell ref="A165:G165"/>
    <mergeCell ref="A162:A164"/>
    <mergeCell ref="B162:B164"/>
    <mergeCell ref="C162:C164"/>
    <mergeCell ref="B157:B160"/>
    <mergeCell ref="C157:C160"/>
    <mergeCell ref="A157:A160"/>
    <mergeCell ref="A81:A86"/>
    <mergeCell ref="A21:G21"/>
    <mergeCell ref="A38:N38"/>
    <mergeCell ref="A54:A56"/>
    <mergeCell ref="B54:B56"/>
    <mergeCell ref="C54:C56"/>
    <mergeCell ref="A41:A46"/>
    <mergeCell ref="B41:B46"/>
    <mergeCell ref="C41:C46"/>
    <mergeCell ref="A47:A53"/>
    <mergeCell ref="B47:B53"/>
    <mergeCell ref="C47:C53"/>
    <mergeCell ref="B81:B86"/>
    <mergeCell ref="C81:C86"/>
    <mergeCell ref="A7:N7"/>
    <mergeCell ref="A10:A16"/>
    <mergeCell ref="B10:B16"/>
    <mergeCell ref="C10:C16"/>
    <mergeCell ref="A144:N144"/>
    <mergeCell ref="A78:N78"/>
    <mergeCell ref="B127:B129"/>
    <mergeCell ref="C127:C129"/>
    <mergeCell ref="A18:A19"/>
    <mergeCell ref="B18:B19"/>
    <mergeCell ref="A104:G104"/>
    <mergeCell ref="A58:A59"/>
    <mergeCell ref="B58:B59"/>
    <mergeCell ref="C58:C59"/>
    <mergeCell ref="A61:G61"/>
    <mergeCell ref="B101:B102"/>
    <mergeCell ref="A87:A90"/>
    <mergeCell ref="A147:A152"/>
    <mergeCell ref="B147:B152"/>
    <mergeCell ref="C147:C152"/>
    <mergeCell ref="A153:A156"/>
    <mergeCell ref="B153:B156"/>
    <mergeCell ref="C153:C156"/>
    <mergeCell ref="A94:A99"/>
    <mergeCell ref="B94:B99"/>
    <mergeCell ref="C94:C99"/>
    <mergeCell ref="A91:A93"/>
    <mergeCell ref="B91:B93"/>
    <mergeCell ref="C91:C93"/>
    <mergeCell ref="B87:B90"/>
    <mergeCell ref="C87:C90"/>
    <mergeCell ref="A134:G134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2024-12-20T08:04:47Z</cp:lastPrinted>
  <dcterms:created xsi:type="dcterms:W3CDTF">2020-12-01T13:53:22Z</dcterms:created>
  <dcterms:modified xsi:type="dcterms:W3CDTF">2025-01-13T07:36:18Z</dcterms:modified>
</cp:coreProperties>
</file>